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F68F1E0-6909-488D-877D-F21785FF035C}" xr6:coauthVersionLast="43" xr6:coauthVersionMax="43" xr10:uidLastSave="{00000000-0000-0000-0000-000000000000}"/>
  <bookViews>
    <workbookView xWindow="28680" yWindow="-120" windowWidth="29040" windowHeight="15840" xr2:uid="{8C3ECDD9-FE9A-4585-8523-0B1129A93A75}"/>
  </bookViews>
  <sheets>
    <sheet name="Full Markowitz" sheetId="1" r:id="rId1"/>
  </sheets>
  <definedNames>
    <definedName name="coin_cuttype" localSheetId="0" hidden="1">1</definedName>
    <definedName name="coin_dualtol" localSheetId="0" hidden="1">0.0000001</definedName>
    <definedName name="coin_heurs" localSheetId="0" hidden="1">1</definedName>
    <definedName name="coin_integerpresolve" localSheetId="0" hidden="1">1</definedName>
    <definedName name="coin_presolve1" localSheetId="0" hidden="1">1</definedName>
    <definedName name="coin_primaltol" localSheetId="0" hidden="1">0.0000001</definedName>
    <definedName name="solver_adj" localSheetId="0" hidden="1">'Full Markowitz'!$B$6:$F$6</definedName>
    <definedName name="solver_adj_ob" localSheetId="0" hidden="1">1</definedName>
    <definedName name="solver_cha" localSheetId="0" hidden="1">0</definedName>
    <definedName name="solver_chc1" localSheetId="0" hidden="1">0</definedName>
    <definedName name="solver_chc2" localSheetId="0" hidden="1">0</definedName>
    <definedName name="solver_chc3" localSheetId="0" hidden="1">0</definedName>
    <definedName name="solver_chn" localSheetId="0" hidden="1">4</definedName>
    <definedName name="solver_chp1" localSheetId="0" hidden="1">0</definedName>
    <definedName name="solver_chp2" localSheetId="0" hidden="1">0</definedName>
    <definedName name="solver_chp3" localSheetId="0" hidden="1">0</definedName>
    <definedName name="solver_cht" localSheetId="0" hidden="1">0</definedName>
    <definedName name="solver_cir1" localSheetId="0" hidden="1">1</definedName>
    <definedName name="solver_cir2" localSheetId="0" hidden="1">1</definedName>
    <definedName name="solver_cir3" localSheetId="0" hidden="1">1</definedName>
    <definedName name="solver_con" localSheetId="0" hidden="1">" "</definedName>
    <definedName name="solver_con1" localSheetId="0" hidden="1">" "</definedName>
    <definedName name="solver_con2" localSheetId="0" hidden="1">" "</definedName>
    <definedName name="solver_con3" localSheetId="0" hidden="1">" "</definedName>
    <definedName name="solver_cvg" localSheetId="0" hidden="1">0.00001</definedName>
    <definedName name="solver_dia" localSheetId="0" hidden="1">5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ao" localSheetId="0" hidden="1">0</definedName>
    <definedName name="solver_ibd" localSheetId="0" hidden="1">2</definedName>
    <definedName name="solver_int" localSheetId="0" hidden="1">0</definedName>
    <definedName name="solver_irs" localSheetId="0" hidden="1">0</definedName>
    <definedName name="solver_ism" localSheetId="0" hidden="1">0</definedName>
    <definedName name="solver_itr" localSheetId="0" hidden="1">1000</definedName>
    <definedName name="solver_kiv" localSheetId="0" hidden="1">2E+30</definedName>
    <definedName name="solver_lhs_ob1" localSheetId="0" hidden="1">0</definedName>
    <definedName name="solver_lhs_ob2" localSheetId="0" hidden="1">0</definedName>
    <definedName name="solver_lhs_ob3" localSheetId="0" hidden="1">0</definedName>
    <definedName name="solver_lhs1" localSheetId="0" hidden="1">'Full Markowitz'!$B$6:$F$6</definedName>
    <definedName name="solver_lhs2" localSheetId="0" hidden="1">'Full Markowitz'!$H$6</definedName>
    <definedName name="solver_lhs3" localSheetId="0" hidden="1">'Full Markowitz'!$I$24</definedName>
    <definedName name="solver_lin" localSheetId="0" hidden="1">1</definedName>
    <definedName name="solver_mda" localSheetId="0" hidden="1">4</definedName>
    <definedName name="solver_mip" localSheetId="0" hidden="1">1000</definedName>
    <definedName name="solver_mni" localSheetId="0" hidden="1">30</definedName>
    <definedName name="solver_mod" localSheetId="0" hidden="1">3</definedName>
    <definedName name="solver_mrt" localSheetId="0" hidden="1">0.075</definedName>
    <definedName name="solver_msl" localSheetId="0" hidden="1">2</definedName>
    <definedName name="solver_nam" localSheetId="0" hidden="1">1</definedName>
    <definedName name="solver_neg" localSheetId="0" hidden="1">2</definedName>
    <definedName name="solver_nod" localSheetId="0" hidden="1">1000</definedName>
    <definedName name="solver_ntr" localSheetId="0" hidden="1">0</definedName>
    <definedName name="solver_ntri" hidden="1">1000</definedName>
    <definedName name="solver_num" localSheetId="0" hidden="1">2</definedName>
    <definedName name="solver_nwt" localSheetId="0" hidden="1">1</definedName>
    <definedName name="solver_obc" localSheetId="0" hidden="1">0</definedName>
    <definedName name="solver_obp" localSheetId="0" hidden="1">0</definedName>
    <definedName name="solver_ofx" localSheetId="0" hidden="1">2</definedName>
    <definedName name="solver_opt" localSheetId="0" hidden="1">'Full Markowitz'!$I$22</definedName>
    <definedName name="solver_opt_ob" localSheetId="0" hidden="1">1</definedName>
    <definedName name="solver_piv" localSheetId="0" hidden="1">0.00000001</definedName>
    <definedName name="solver_pre" localSheetId="0" hidden="1">0.00000001</definedName>
    <definedName name="solver_pro" localSheetId="0" hidden="1">2</definedName>
    <definedName name="solver_psi" localSheetId="0" hidden="1">0</definedName>
    <definedName name="solver_rbv" localSheetId="0" hidden="1">2</definedName>
    <definedName name="solver_rdp" localSheetId="0" hidden="1">0</definedName>
    <definedName name="solver_red" localSheetId="0" hidden="1">0.00000001</definedName>
    <definedName name="solver_rel1" localSheetId="0" hidden="1">3</definedName>
    <definedName name="solver_rel2" localSheetId="0" hidden="1">2</definedName>
    <definedName name="solver_rel3" localSheetId="0" hidden="1">3</definedName>
    <definedName name="solver_reo" localSheetId="0" hidden="1">2</definedName>
    <definedName name="solver_rep" localSheetId="0" hidden="1">2</definedName>
    <definedName name="solver_rhs1" localSheetId="0" hidden="1">0</definedName>
    <definedName name="solver_rhs2" localSheetId="0" hidden="1">1</definedName>
    <definedName name="solver_rhs3" localSheetId="0" hidden="1">'Full Markowitz'!$M$2</definedName>
    <definedName name="solver_rlx" localSheetId="0" hidden="1">2</definedName>
    <definedName name="solver_rsd" localSheetId="0" hidden="1">0</definedName>
    <definedName name="solver_rsmp" hidden="1">2</definedName>
    <definedName name="solver_rtr" localSheetId="0" hidden="1">0</definedName>
    <definedName name="solver_rxc1" localSheetId="0" hidden="1">1</definedName>
    <definedName name="solver_rxc2" localSheetId="0" hidden="1">0</definedName>
    <definedName name="solver_rxc3" localSheetId="0" hidden="1">1</definedName>
    <definedName name="solver_rxv" localSheetId="0" hidden="1">1</definedName>
    <definedName name="solver_scl" localSheetId="0" hidden="1">1</definedName>
    <definedName name="solver_seed" hidden="1">0</definedName>
    <definedName name="solver_sel" localSheetId="0" hidden="1">1</definedName>
    <definedName name="solver_sho" localSheetId="0" hidden="1">2</definedName>
    <definedName name="solver_slv" localSheetId="0" hidden="1">0</definedName>
    <definedName name="solver_slvu" localSheetId="0" hidden="1">0</definedName>
    <definedName name="solver_sol" localSheetId="0" hidden="1">0.00000001</definedName>
    <definedName name="solver_spid" localSheetId="0" hidden="1">" "</definedName>
    <definedName name="solver_srvr" localSheetId="0" hidden="1">" "</definedName>
    <definedName name="solver_ssz" localSheetId="0" hidden="1">100</definedName>
    <definedName name="solver_tim" localSheetId="0" hidden="1">1000</definedName>
    <definedName name="solver_tmp" localSheetId="0" hidden="1">0.0003</definedName>
    <definedName name="solver_tol" localSheetId="0" hidden="1">0.00000005</definedName>
    <definedName name="solver_typ" localSheetId="0" hidden="1">2</definedName>
    <definedName name="solver_umod" localSheetId="0" hidden="1">1</definedName>
    <definedName name="solver_urs" localSheetId="0" hidden="1">0</definedName>
    <definedName name="solver_val" localSheetId="0" hidden="1">0</definedName>
    <definedName name="solver_var" localSheetId="0" hidden="1">" "</definedName>
    <definedName name="solver_ver" localSheetId="0" hidden="1">3</definedName>
    <definedName name="solver_vir" localSheetId="0" hidden="1">1</definedName>
    <definedName name="solver_vol" localSheetId="0" hidden="1">0</definedName>
    <definedName name="solver_vst" localSheetId="0" hidden="1">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9" i="1"/>
  <c r="E20" i="1" s="1"/>
  <c r="E19" i="1"/>
  <c r="F18" i="1"/>
  <c r="D20" i="1" s="1"/>
  <c r="E18" i="1"/>
  <c r="D19" i="1" s="1"/>
  <c r="D18" i="1"/>
  <c r="C18" i="1"/>
  <c r="F17" i="1"/>
  <c r="C20" i="1" s="1"/>
  <c r="E17" i="1"/>
  <c r="C19" i="1" s="1"/>
  <c r="D17" i="1"/>
  <c r="C17" i="1"/>
  <c r="F16" i="1"/>
  <c r="B20" i="1" s="1"/>
  <c r="E16" i="1"/>
  <c r="B19" i="1" s="1"/>
  <c r="D16" i="1"/>
  <c r="B18" i="1" s="1"/>
  <c r="D22" i="1" s="1"/>
  <c r="C16" i="1"/>
  <c r="B17" i="1" s="1"/>
  <c r="C22" i="1" s="1"/>
  <c r="B16" i="1"/>
  <c r="B22" i="1" s="1"/>
  <c r="F9" i="1"/>
  <c r="F24" i="1" s="1"/>
  <c r="E9" i="1"/>
  <c r="E24" i="1" s="1"/>
  <c r="D9" i="1"/>
  <c r="D24" i="1" s="1"/>
  <c r="C9" i="1"/>
  <c r="C24" i="1" s="1"/>
  <c r="B9" i="1"/>
  <c r="B24" i="1" s="1"/>
  <c r="F8" i="1"/>
  <c r="F11" i="1" s="1"/>
  <c r="E8" i="1"/>
  <c r="E11" i="1" s="1"/>
  <c r="D8" i="1"/>
  <c r="D11" i="1" s="1"/>
  <c r="C8" i="1"/>
  <c r="C11" i="1" s="1"/>
  <c r="B8" i="1"/>
  <c r="B11" i="1" s="1"/>
  <c r="F7" i="1"/>
  <c r="E7" i="1"/>
  <c r="D7" i="1"/>
  <c r="C7" i="1"/>
  <c r="B7" i="1"/>
  <c r="H6" i="1"/>
  <c r="I22" i="1" l="1"/>
  <c r="I23" i="1" s="1"/>
  <c r="E22" i="1"/>
  <c r="I24" i="1"/>
  <c r="F22" i="1"/>
</calcChain>
</file>

<file path=xl/sharedStrings.xml><?xml version="1.0" encoding="utf-8"?>
<sst xmlns="http://schemas.openxmlformats.org/spreadsheetml/2006/main" count="68" uniqueCount="53">
  <si>
    <t>Portfolio Optimization - Markowitz Method</t>
  </si>
  <si>
    <t>An investor wants to put together a portfolio, drawing from a set of 5 candidate stocks.</t>
  </si>
  <si>
    <t>What is the best combination of stocks to achieve a given rate of return with the least risk?</t>
  </si>
  <si>
    <t>Stock 1</t>
  </si>
  <si>
    <t>Stock 2</t>
  </si>
  <si>
    <t>Stock 3</t>
  </si>
  <si>
    <t>Stock 4</t>
  </si>
  <si>
    <t>Stock 5</t>
  </si>
  <si>
    <t>Total</t>
  </si>
  <si>
    <t>Portfolio %</t>
  </si>
  <si>
    <t>Excess allocation</t>
  </si>
  <si>
    <t>Reset to 0</t>
  </si>
  <si>
    <t>Expected Return</t>
  </si>
  <si>
    <t>Interest</t>
  </si>
  <si>
    <t>Variance/Covariance Matrix</t>
  </si>
  <si>
    <t>Variance Terms</t>
  </si>
  <si>
    <t>Variance</t>
  </si>
  <si>
    <t>Std. Dev.</t>
  </si>
  <si>
    <t>Return Terms</t>
  </si>
  <si>
    <t>Return</t>
  </si>
  <si>
    <t>Historical data (Returns) on stocks</t>
  </si>
  <si>
    <t>Period 1</t>
  </si>
  <si>
    <t>Period 2</t>
  </si>
  <si>
    <t>Period 3</t>
  </si>
  <si>
    <t>Period 4</t>
  </si>
  <si>
    <t>Period 5</t>
  </si>
  <si>
    <t>Period 6</t>
  </si>
  <si>
    <t>Period 7</t>
  </si>
  <si>
    <t>Period 8</t>
  </si>
  <si>
    <t>Period 9</t>
  </si>
  <si>
    <t>Period 10</t>
  </si>
  <si>
    <t>Problem</t>
  </si>
  <si>
    <t>An investor wants to put together a portfolio consisting of up to 5 stocks. Using the Markowitz method, what is the</t>
  </si>
  <si>
    <t>best combination of stocks to minimize risk for a given return? In this model, we calculate stock returns, the variance</t>
  </si>
  <si>
    <t>of each stock, and the covariances between stocks, using the Excel functions AVERAGE, VARP and COVAR.</t>
  </si>
  <si>
    <t xml:space="preserve"> </t>
  </si>
  <si>
    <t>Solution</t>
  </si>
  <si>
    <t>1) The variables are the percentage allocations of our funds to invest in each stock. In this worksheet, the variables</t>
  </si>
  <si>
    <t xml:space="preserve">are cells B6 to F6 (they are not given a name).  The sum of the percentage allocations (which must be 100%) is </t>
  </si>
  <si>
    <t>computed in cell H6.</t>
  </si>
  <si>
    <t>2) The constraints are very simple. First there are the logical constraints:</t>
  </si>
  <si>
    <t>B6:F6 &gt;= 0  via the Assume Non-Negative option</t>
  </si>
  <si>
    <t>H6 = 1</t>
  </si>
  <si>
    <t>Then there is a constraint that the portfolio return should be at least a certain target value (9%  in this example).  This</t>
  </si>
  <si>
    <t>return is calculated in cell I19, as the sum of the weighted stock returns:</t>
  </si>
  <si>
    <t>I19 &gt;= 0.09</t>
  </si>
  <si>
    <t>3) The objective is to minimize portfolio variance, which is calculated from the weighted individual stock variances</t>
  </si>
  <si>
    <t>and covariances according to the Markowitz method in cell I17.</t>
  </si>
  <si>
    <t>Remarks</t>
  </si>
  <si>
    <t>The stock variances and covariances are calculated in cells B11:F15 from the historical price data in cells B23:F32.</t>
  </si>
  <si>
    <t>Using historical price data to compute estimates of stock returns, variances and covariances is only a first step in</t>
  </si>
  <si>
    <t>investment planning.  Stock returns, as well as variances and covariances, vary over time.  Investors often rely on</t>
  </si>
  <si>
    <t>security analysts to provide better estimates of these quantities for the future.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</si>
</sst>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6" x14ac:knownFonts="1">
    <font>
      <sz val="10"/>
      <name val="MS Sans Serif"/>
    </font>
    <font>
      <b/>
      <sz val="10"/>
      <name val="MS Sans Serif"/>
      <family val="2"/>
    </font>
    <font>
      <sz val="8"/>
      <name val="MS Sans Serif"/>
      <family val="2"/>
    </font>
    <font>
      <b/>
      <sz val="8"/>
      <name val="MS Sans Serif"/>
      <family val="2"/>
    </font>
    <font>
      <sz val="10"/>
      <color rgb="FFFF0000"/>
      <name val="MS Sans Serif"/>
    </font>
    <font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lightGray">
        <fgColor indexed="13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/>
      <bottom/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/>
      <right style="thick">
        <color indexed="12"/>
      </right>
      <top/>
      <bottom/>
      <diagonal/>
    </border>
    <border>
      <left style="thick">
        <color indexed="21"/>
      </left>
      <right style="thick">
        <color indexed="21"/>
      </right>
      <top style="thick">
        <color indexed="21"/>
      </top>
      <bottom style="thick">
        <color indexed="21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2" fillId="2" borderId="1" xfId="0" quotePrefix="1" applyFont="1" applyFill="1" applyBorder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9" fontId="0" fillId="0" borderId="0" xfId="0" applyNumberFormat="1"/>
    <xf numFmtId="0" fontId="2" fillId="2" borderId="4" xfId="0" quotePrefix="1" applyFont="1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2" fillId="0" borderId="0" xfId="0" quotePrefix="1" applyFont="1" applyAlignment="1">
      <alignment horizontal="left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0" fillId="0" borderId="2" xfId="0" applyBorder="1"/>
    <xf numFmtId="0" fontId="3" fillId="0" borderId="3" xfId="0" applyFont="1" applyBorder="1" applyAlignment="1">
      <alignment horizontal="center"/>
    </xf>
    <xf numFmtId="0" fontId="3" fillId="0" borderId="7" xfId="0" applyFont="1" applyBorder="1"/>
    <xf numFmtId="10" fontId="0" fillId="3" borderId="8" xfId="0" applyNumberFormat="1" applyFill="1" applyBorder="1"/>
    <xf numFmtId="10" fontId="0" fillId="3" borderId="9" xfId="0" applyNumberFormat="1" applyFill="1" applyBorder="1"/>
    <xf numFmtId="10" fontId="0" fillId="3" borderId="10" xfId="0" applyNumberFormat="1" applyFill="1" applyBorder="1"/>
    <xf numFmtId="10" fontId="0" fillId="0" borderId="11" xfId="0" applyNumberFormat="1" applyBorder="1"/>
    <xf numFmtId="10" fontId="4" fillId="0" borderId="0" xfId="0" applyNumberFormat="1" applyFont="1"/>
    <xf numFmtId="10" fontId="0" fillId="0" borderId="0" xfId="0" applyNumberFormat="1"/>
    <xf numFmtId="0" fontId="3" fillId="0" borderId="4" xfId="0" quotePrefix="1" applyFont="1" applyBorder="1" applyAlignment="1">
      <alignment horizontal="left"/>
    </xf>
    <xf numFmtId="10" fontId="0" fillId="4" borderId="5" xfId="0" applyNumberFormat="1" applyFill="1" applyBorder="1"/>
    <xf numFmtId="0" fontId="0" fillId="0" borderId="5" xfId="0" applyBorder="1"/>
    <xf numFmtId="0" fontId="0" fillId="0" borderId="6" xfId="0" applyBorder="1"/>
    <xf numFmtId="0" fontId="3" fillId="0" borderId="0" xfId="0" quotePrefix="1" applyFont="1" applyAlignment="1">
      <alignment horizontal="left"/>
    </xf>
    <xf numFmtId="0" fontId="3" fillId="0" borderId="1" xfId="0" quotePrefix="1" applyFont="1" applyBorder="1" applyAlignment="1">
      <alignment horizontal="left"/>
    </xf>
    <xf numFmtId="0" fontId="2" fillId="0" borderId="2" xfId="0" applyFont="1" applyBorder="1"/>
    <xf numFmtId="0" fontId="0" fillId="0" borderId="3" xfId="0" applyBorder="1"/>
    <xf numFmtId="0" fontId="0" fillId="0" borderId="7" xfId="0" applyBorder="1"/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10" fontId="0" fillId="4" borderId="0" xfId="0" applyNumberFormat="1" applyFill="1"/>
    <xf numFmtId="10" fontId="0" fillId="4" borderId="12" xfId="0" applyNumberFormat="1" applyFill="1" applyBorder="1"/>
    <xf numFmtId="10" fontId="0" fillId="4" borderId="0" xfId="0" quotePrefix="1" applyNumberFormat="1" applyFill="1"/>
    <xf numFmtId="0" fontId="3" fillId="0" borderId="0" xfId="0" applyFont="1" applyAlignment="1">
      <alignment horizontal="right"/>
    </xf>
    <xf numFmtId="0" fontId="0" fillId="0" borderId="12" xfId="0" applyBorder="1"/>
    <xf numFmtId="0" fontId="3" fillId="0" borderId="1" xfId="0" applyFont="1" applyBorder="1"/>
    <xf numFmtId="10" fontId="0" fillId="0" borderId="12" xfId="0" applyNumberFormat="1" applyBorder="1"/>
    <xf numFmtId="0" fontId="3" fillId="0" borderId="4" xfId="0" applyFont="1" applyBorder="1"/>
    <xf numFmtId="164" fontId="0" fillId="0" borderId="5" xfId="0" applyNumberFormat="1" applyBorder="1"/>
    <xf numFmtId="10" fontId="0" fillId="0" borderId="13" xfId="0" applyNumberFormat="1" applyBorder="1"/>
    <xf numFmtId="0" fontId="1" fillId="0" borderId="1" xfId="0" quotePrefix="1" applyFont="1" applyBorder="1" applyAlignment="1">
      <alignment horizontal="left"/>
    </xf>
    <xf numFmtId="0" fontId="3" fillId="0" borderId="0" xfId="0" applyFont="1"/>
    <xf numFmtId="0" fontId="3" fillId="0" borderId="12" xfId="0" applyFont="1" applyBorder="1"/>
    <xf numFmtId="10" fontId="0" fillId="0" borderId="5" xfId="0" applyNumberFormat="1" applyBorder="1"/>
    <xf numFmtId="10" fontId="0" fillId="0" borderId="6" xfId="0" applyNumberFormat="1" applyBorder="1"/>
    <xf numFmtId="0" fontId="3" fillId="5" borderId="1" xfId="1" applyFont="1" applyFill="1" applyBorder="1"/>
    <xf numFmtId="0" fontId="2" fillId="5" borderId="2" xfId="1" applyFont="1" applyFill="1" applyBorder="1"/>
    <xf numFmtId="0" fontId="5" fillId="5" borderId="2" xfId="1" applyFill="1" applyBorder="1"/>
    <xf numFmtId="0" fontId="5" fillId="5" borderId="3" xfId="1" applyFill="1" applyBorder="1"/>
    <xf numFmtId="0" fontId="2" fillId="5" borderId="7" xfId="1" applyFont="1" applyFill="1" applyBorder="1"/>
    <xf numFmtId="0" fontId="2" fillId="5" borderId="0" xfId="1" applyFont="1" applyFill="1"/>
    <xf numFmtId="0" fontId="5" fillId="5" borderId="0" xfId="1" applyFill="1"/>
    <xf numFmtId="0" fontId="5" fillId="5" borderId="12" xfId="1" applyFill="1" applyBorder="1"/>
    <xf numFmtId="0" fontId="3" fillId="5" borderId="7" xfId="1" applyFont="1" applyFill="1" applyBorder="1"/>
    <xf numFmtId="0" fontId="2" fillId="5" borderId="4" xfId="1" applyFont="1" applyFill="1" applyBorder="1"/>
    <xf numFmtId="0" fontId="2" fillId="5" borderId="5" xfId="1" applyFont="1" applyFill="1" applyBorder="1"/>
    <xf numFmtId="0" fontId="5" fillId="5" borderId="5" xfId="1" applyFill="1" applyBorder="1"/>
    <xf numFmtId="0" fontId="5" fillId="5" borderId="6" xfId="1" applyFill="1" applyBorder="1"/>
  </cellXfs>
  <cellStyles count="2">
    <cellStyle name="Normal" xfId="0" builtinId="0"/>
    <cellStyle name="Normal_EXAMPLE3" xfId="1" xr:uid="{38ED781D-8B98-4410-B268-744CA81C1E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63EF1-C010-47FC-BB27-4D07D9A216DF}">
  <dimension ref="A1:M63"/>
  <sheetViews>
    <sheetView showGridLines="0" tabSelected="1" workbookViewId="0">
      <selection activeCell="M43" sqref="M43"/>
    </sheetView>
  </sheetViews>
  <sheetFormatPr defaultRowHeight="12.75" x14ac:dyDescent="0.2"/>
  <cols>
    <col min="1" max="1" width="14.85546875" customWidth="1"/>
    <col min="2" max="2" width="10.140625" customWidth="1"/>
    <col min="7" max="7" width="0.85546875" customWidth="1"/>
  </cols>
  <sheetData>
    <row r="1" spans="1:13" ht="13.5" thickBot="1" x14ac:dyDescent="0.25">
      <c r="A1" s="1" t="s">
        <v>0</v>
      </c>
    </row>
    <row r="2" spans="1:13" ht="13.5" thickTop="1" x14ac:dyDescent="0.2">
      <c r="A2" s="2" t="s">
        <v>1</v>
      </c>
      <c r="B2" s="3"/>
      <c r="C2" s="3"/>
      <c r="D2" s="3"/>
      <c r="E2" s="3"/>
      <c r="F2" s="3"/>
      <c r="G2" s="3"/>
      <c r="H2" s="4"/>
      <c r="M2" s="5"/>
    </row>
    <row r="3" spans="1:13" ht="13.5" thickBot="1" x14ac:dyDescent="0.25">
      <c r="A3" s="6" t="s">
        <v>2</v>
      </c>
      <c r="B3" s="7"/>
      <c r="C3" s="7"/>
      <c r="D3" s="7"/>
      <c r="E3" s="7"/>
      <c r="F3" s="7"/>
      <c r="G3" s="7"/>
      <c r="H3" s="8"/>
    </row>
    <row r="4" spans="1:13" ht="5.25" customHeight="1" thickTop="1" thickBot="1" x14ac:dyDescent="0.25">
      <c r="A4" s="9"/>
    </row>
    <row r="5" spans="1:13" ht="14.25" thickTop="1" thickBot="1" x14ac:dyDescent="0.25">
      <c r="A5" s="10"/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2"/>
      <c r="H5" s="13" t="s">
        <v>8</v>
      </c>
    </row>
    <row r="6" spans="1:13" ht="13.5" customHeight="1" thickTop="1" thickBot="1" x14ac:dyDescent="0.25">
      <c r="A6" s="14" t="s">
        <v>9</v>
      </c>
      <c r="B6" s="15">
        <v>0.65771811386062817</v>
      </c>
      <c r="C6" s="16">
        <v>0</v>
      </c>
      <c r="D6" s="16">
        <v>0</v>
      </c>
      <c r="E6" s="16">
        <v>0</v>
      </c>
      <c r="F6" s="17">
        <v>0.34228189902394474</v>
      </c>
      <c r="H6" s="18">
        <f>SUM(B6:F6)</f>
        <v>1.000000012884573</v>
      </c>
      <c r="I6" s="19"/>
    </row>
    <row r="7" spans="1:13" ht="13.5" customHeight="1" thickTop="1" x14ac:dyDescent="0.2">
      <c r="A7" s="14" t="s">
        <v>10</v>
      </c>
      <c r="B7" s="20">
        <f>(B6-100%)</f>
        <v>-0.34228188613937183</v>
      </c>
      <c r="C7" s="20">
        <f>(C6-100%)</f>
        <v>-1</v>
      </c>
      <c r="D7" s="20">
        <f>(D6-100%)</f>
        <v>-1</v>
      </c>
      <c r="E7" s="20">
        <f>(E6-100%)</f>
        <v>-1</v>
      </c>
      <c r="F7" s="20">
        <f>(F6-100%)</f>
        <v>-0.65771810097605532</v>
      </c>
      <c r="H7" s="20"/>
      <c r="I7" s="5"/>
      <c r="K7" s="5"/>
    </row>
    <row r="8" spans="1:13" ht="13.5" customHeight="1" x14ac:dyDescent="0.2">
      <c r="A8" s="14" t="s">
        <v>11</v>
      </c>
      <c r="B8" s="20">
        <f>IF(B7&lt;0,0,B7)</f>
        <v>0</v>
      </c>
      <c r="C8" s="20">
        <f>IF(C7&lt;0,0,C7)</f>
        <v>0</v>
      </c>
      <c r="D8" s="20">
        <f>IF(D7&lt;0,0,D7)</f>
        <v>0</v>
      </c>
      <c r="E8" s="20">
        <f>IF(E7&lt;0,0,E7)</f>
        <v>0</v>
      </c>
      <c r="F8" s="20">
        <f>IF(F7&lt;0,0,F7)</f>
        <v>0</v>
      </c>
      <c r="H8" s="20"/>
      <c r="K8" s="5"/>
    </row>
    <row r="9" spans="1:13" ht="13.5" thickBot="1" x14ac:dyDescent="0.25">
      <c r="A9" s="21" t="s">
        <v>12</v>
      </c>
      <c r="B9" s="22">
        <f>AVERAGE(B28:B37)</f>
        <v>8.6999999999999994E-2</v>
      </c>
      <c r="C9" s="22">
        <f>AVERAGE(C28:C37)</f>
        <v>7.0999999999999994E-2</v>
      </c>
      <c r="D9" s="22">
        <f>AVERAGE(D28:D37)</f>
        <v>0.13100000000000003</v>
      </c>
      <c r="E9" s="22">
        <f>AVERAGE(E28:E37)</f>
        <v>0.10699999999999998</v>
      </c>
      <c r="F9" s="22">
        <f>AVERAGE(F28:F37)</f>
        <v>6.8999999999999992E-2</v>
      </c>
      <c r="G9" s="23"/>
      <c r="H9" s="24"/>
    </row>
    <row r="10" spans="1:13" ht="13.5" thickTop="1" x14ac:dyDescent="0.2">
      <c r="A10" s="25" t="s">
        <v>13</v>
      </c>
      <c r="B10" s="20">
        <v>7.0000000000000007E-2</v>
      </c>
      <c r="C10" s="20">
        <v>7.0000000000000007E-2</v>
      </c>
      <c r="D10" s="20">
        <v>7.0000000000000007E-2</v>
      </c>
      <c r="E10" s="20">
        <v>7.0000000000000007E-2</v>
      </c>
      <c r="F10" s="20">
        <v>7.0000000000000007E-2</v>
      </c>
    </row>
    <row r="11" spans="1:13" x14ac:dyDescent="0.2">
      <c r="A11" s="25"/>
      <c r="B11" s="20">
        <f>B8*B10</f>
        <v>0</v>
      </c>
      <c r="C11" s="20">
        <f>C8*C10</f>
        <v>0</v>
      </c>
      <c r="D11" s="20">
        <f>D8*D10</f>
        <v>0</v>
      </c>
      <c r="E11" s="20">
        <f>E8*E10</f>
        <v>0</v>
      </c>
      <c r="F11" s="20">
        <f>F8*F10</f>
        <v>0</v>
      </c>
    </row>
    <row r="12" spans="1:13" x14ac:dyDescent="0.2">
      <c r="A12" s="25"/>
      <c r="B12" s="20"/>
      <c r="C12" s="20"/>
      <c r="D12" s="20"/>
      <c r="E12" s="20"/>
      <c r="F12" s="20"/>
    </row>
    <row r="13" spans="1:13" ht="13.5" thickBot="1" x14ac:dyDescent="0.25"/>
    <row r="14" spans="1:13" ht="13.5" thickTop="1" x14ac:dyDescent="0.2">
      <c r="A14" s="26" t="s">
        <v>14</v>
      </c>
      <c r="B14" s="27"/>
      <c r="C14" s="12"/>
      <c r="D14" s="12"/>
      <c r="E14" s="12"/>
      <c r="F14" s="28"/>
    </row>
    <row r="15" spans="1:13" x14ac:dyDescent="0.2">
      <c r="A15" s="29"/>
      <c r="B15" s="30" t="s">
        <v>3</v>
      </c>
      <c r="C15" s="30" t="s">
        <v>4</v>
      </c>
      <c r="D15" s="30" t="s">
        <v>5</v>
      </c>
      <c r="E15" s="30" t="s">
        <v>6</v>
      </c>
      <c r="F15" s="31" t="s">
        <v>7</v>
      </c>
      <c r="M15" s="5"/>
    </row>
    <row r="16" spans="1:13" x14ac:dyDescent="0.2">
      <c r="A16" s="32" t="s">
        <v>3</v>
      </c>
      <c r="B16" s="33">
        <f>VARP(B28:B37)</f>
        <v>3.2100000000000352E-4</v>
      </c>
      <c r="C16" s="33">
        <f>COVAR(B28:B37,C28:C37)</f>
        <v>1.2430000000000002E-3</v>
      </c>
      <c r="D16" s="33">
        <f>COVAR(B28:B37,D28:D37)</f>
        <v>1.493E-3</v>
      </c>
      <c r="E16" s="33">
        <f>COVAR(B28:B37,E28:E37)</f>
        <v>5.7099999999999978E-4</v>
      </c>
      <c r="F16" s="34">
        <f>COVAR(B28:B37,F28:F37)</f>
        <v>1.17E-4</v>
      </c>
      <c r="M16" s="5"/>
    </row>
    <row r="17" spans="1:9" x14ac:dyDescent="0.2">
      <c r="A17" s="32" t="s">
        <v>4</v>
      </c>
      <c r="B17" s="33">
        <f>C16</f>
        <v>1.2430000000000002E-3</v>
      </c>
      <c r="C17" s="33">
        <f>VARP(C28:C37)</f>
        <v>1.2329000000000001E-2</v>
      </c>
      <c r="D17" s="33">
        <f>COVAR(C28:C37,D28:D37)</f>
        <v>5.6590000000000008E-3</v>
      </c>
      <c r="E17" s="33">
        <f>COVAR(C28:C37,E28:E37)</f>
        <v>1.6329999999999997E-3</v>
      </c>
      <c r="F17" s="34">
        <f>COVAR(C28:C37,F28:F37)</f>
        <v>-5.3899999999999977E-4</v>
      </c>
    </row>
    <row r="18" spans="1:9" x14ac:dyDescent="0.2">
      <c r="A18" s="32" t="s">
        <v>5</v>
      </c>
      <c r="B18" s="33">
        <f>D16</f>
        <v>1.493E-3</v>
      </c>
      <c r="C18" s="33">
        <f>D17</f>
        <v>5.6590000000000008E-3</v>
      </c>
      <c r="D18" s="35">
        <f>VARP(D28:D37)</f>
        <v>1.5408999999999999E-2</v>
      </c>
      <c r="E18" s="33">
        <f>COVAR(D28:D37,E28:E37)</f>
        <v>2.3430000000000005E-3</v>
      </c>
      <c r="F18" s="34">
        <f>COVAR(D28:D37,F28:F37)</f>
        <v>3.410000000000001E-4</v>
      </c>
      <c r="H18" s="36"/>
    </row>
    <row r="19" spans="1:9" x14ac:dyDescent="0.2">
      <c r="A19" s="32" t="s">
        <v>6</v>
      </c>
      <c r="B19" s="33">
        <f>E16</f>
        <v>5.7099999999999978E-4</v>
      </c>
      <c r="C19" s="33">
        <f>E17</f>
        <v>1.6329999999999997E-3</v>
      </c>
      <c r="D19" s="33">
        <f>E18</f>
        <v>2.3430000000000005E-3</v>
      </c>
      <c r="E19" s="33">
        <f>VARP(E28:E37)</f>
        <v>5.1410000000000067E-3</v>
      </c>
      <c r="F19" s="34">
        <f>COVAR(E28:E37,F28:F37)</f>
        <v>2.3699999999999996E-4</v>
      </c>
      <c r="H19" s="36"/>
      <c r="I19" s="20"/>
    </row>
    <row r="20" spans="1:9" x14ac:dyDescent="0.2">
      <c r="A20" s="32" t="s">
        <v>7</v>
      </c>
      <c r="B20" s="33">
        <f>F16</f>
        <v>1.17E-4</v>
      </c>
      <c r="C20" s="33">
        <f>F17</f>
        <v>-5.3899999999999977E-4</v>
      </c>
      <c r="D20" s="33">
        <f>F18</f>
        <v>3.410000000000001E-4</v>
      </c>
      <c r="E20" s="33">
        <f>F19</f>
        <v>2.3699999999999996E-4</v>
      </c>
      <c r="F20" s="34">
        <f>VARP(F28:F37)</f>
        <v>5.0900000000000218E-4</v>
      </c>
    </row>
    <row r="21" spans="1:9" ht="13.5" thickBot="1" x14ac:dyDescent="0.25">
      <c r="A21" s="29"/>
      <c r="F21" s="37"/>
    </row>
    <row r="22" spans="1:9" ht="14.25" thickTop="1" thickBot="1" x14ac:dyDescent="0.25">
      <c r="A22" s="14" t="s">
        <v>15</v>
      </c>
      <c r="B22" s="33">
        <f>B6*SUMPRODUCT($B$6:$F$6,B16:F16)</f>
        <v>1.6520201624247975E-4</v>
      </c>
      <c r="C22" s="33">
        <f>C6*SUMPRODUCT($B$6:$F$6,B17:F17)</f>
        <v>0</v>
      </c>
      <c r="D22" s="33">
        <f>D6*SUMPRODUCT($B$6:$F$6,B18:F18)</f>
        <v>0</v>
      </c>
      <c r="E22" s="33">
        <f>E6*SUMPRODUCT($B$6:$F$6,B19:F19)</f>
        <v>0</v>
      </c>
      <c r="F22" s="34">
        <f>F6*SUMPRODUCT($B$6:$F$6,B20:F20)</f>
        <v>8.5972486874369715E-5</v>
      </c>
      <c r="H22" s="38" t="s">
        <v>16</v>
      </c>
      <c r="I22" s="18">
        <f>SUM(B22:F22)</f>
        <v>2.5117450311684946E-4</v>
      </c>
    </row>
    <row r="23" spans="1:9" ht="14.25" thickTop="1" thickBot="1" x14ac:dyDescent="0.25">
      <c r="A23" s="29"/>
      <c r="F23" s="37"/>
      <c r="H23" s="14" t="s">
        <v>17</v>
      </c>
      <c r="I23" s="39">
        <f>SQRT(I22)</f>
        <v>1.5848485830414507E-2</v>
      </c>
    </row>
    <row r="24" spans="1:9" ht="14.25" thickTop="1" thickBot="1" x14ac:dyDescent="0.25">
      <c r="A24" s="40" t="s">
        <v>18</v>
      </c>
      <c r="B24" s="41">
        <f>B6*B9-(B8*B10)</f>
        <v>5.7221475905874647E-2</v>
      </c>
      <c r="C24" s="41">
        <f>C6*C9-(C8*C10)</f>
        <v>0</v>
      </c>
      <c r="D24" s="41">
        <f>D6*D9-(D8*D10)</f>
        <v>0</v>
      </c>
      <c r="E24" s="41">
        <f>E6*E9-(E8*E10)</f>
        <v>0</v>
      </c>
      <c r="F24" s="41">
        <f>F6*F9-(F8*F10)</f>
        <v>2.3617451032652184E-2</v>
      </c>
      <c r="H24" s="40" t="s">
        <v>19</v>
      </c>
      <c r="I24" s="42">
        <f>SUM(B24:F24)</f>
        <v>8.0838926938526831E-2</v>
      </c>
    </row>
    <row r="25" spans="1:9" ht="4.5" customHeight="1" thickTop="1" x14ac:dyDescent="0.2"/>
    <row r="26" spans="1:9" ht="13.5" hidden="1" thickTop="1" x14ac:dyDescent="0.2">
      <c r="A26" s="43" t="s">
        <v>20</v>
      </c>
      <c r="B26" s="12"/>
      <c r="C26" s="12"/>
      <c r="D26" s="12"/>
      <c r="E26" s="12"/>
      <c r="F26" s="28"/>
    </row>
    <row r="27" spans="1:9" hidden="1" x14ac:dyDescent="0.2">
      <c r="A27" s="29"/>
      <c r="B27" s="44" t="s">
        <v>3</v>
      </c>
      <c r="C27" s="44" t="s">
        <v>4</v>
      </c>
      <c r="D27" s="44" t="s">
        <v>5</v>
      </c>
      <c r="E27" s="44" t="s">
        <v>6</v>
      </c>
      <c r="F27" s="45" t="s">
        <v>7</v>
      </c>
    </row>
    <row r="28" spans="1:9" hidden="1" x14ac:dyDescent="0.2">
      <c r="A28" s="14" t="s">
        <v>21</v>
      </c>
      <c r="B28" s="20">
        <v>0.1</v>
      </c>
      <c r="C28" s="20">
        <v>0.15</v>
      </c>
      <c r="D28" s="20">
        <v>0.12</v>
      </c>
      <c r="E28" s="20">
        <v>0.18</v>
      </c>
      <c r="F28" s="39">
        <v>0.05</v>
      </c>
    </row>
    <row r="29" spans="1:9" hidden="1" x14ac:dyDescent="0.2">
      <c r="A29" s="14" t="s">
        <v>22</v>
      </c>
      <c r="B29" s="20">
        <v>0.12</v>
      </c>
      <c r="C29" s="20">
        <v>0.17</v>
      </c>
      <c r="D29" s="20">
        <v>0.5</v>
      </c>
      <c r="E29" s="20">
        <v>0.16</v>
      </c>
      <c r="F29" s="39">
        <v>0.08</v>
      </c>
    </row>
    <row r="30" spans="1:9" hidden="1" x14ac:dyDescent="0.2">
      <c r="A30" s="14" t="s">
        <v>23</v>
      </c>
      <c r="B30" s="20">
        <v>0.08</v>
      </c>
      <c r="C30" s="20">
        <v>0.04</v>
      </c>
      <c r="D30" s="20">
        <v>0.09</v>
      </c>
      <c r="E30" s="20">
        <v>0.03</v>
      </c>
      <c r="F30" s="39">
        <v>0.1</v>
      </c>
    </row>
    <row r="31" spans="1:9" hidden="1" x14ac:dyDescent="0.2">
      <c r="A31" s="14" t="s">
        <v>24</v>
      </c>
      <c r="B31" s="20">
        <v>7.0000000000000007E-2</v>
      </c>
      <c r="C31" s="20">
        <v>-0.08</v>
      </c>
      <c r="D31" s="20">
        <v>7.0000000000000007E-2</v>
      </c>
      <c r="E31" s="20">
        <v>0.04</v>
      </c>
      <c r="F31" s="39">
        <v>0.09</v>
      </c>
    </row>
    <row r="32" spans="1:9" hidden="1" x14ac:dyDescent="0.2">
      <c r="A32" s="14" t="s">
        <v>25</v>
      </c>
      <c r="B32" s="20">
        <v>0.09</v>
      </c>
      <c r="C32" s="20">
        <v>0.15</v>
      </c>
      <c r="D32" s="20">
        <v>0.09</v>
      </c>
      <c r="E32" s="20">
        <v>0.08</v>
      </c>
      <c r="F32" s="39">
        <v>0.05</v>
      </c>
    </row>
    <row r="33" spans="1:9" hidden="1" x14ac:dyDescent="0.2">
      <c r="A33" s="14" t="s">
        <v>26</v>
      </c>
      <c r="B33" s="20">
        <v>7.0000000000000007E-2</v>
      </c>
      <c r="C33" s="20">
        <v>0.22</v>
      </c>
      <c r="D33" s="20">
        <v>0.11</v>
      </c>
      <c r="E33" s="20">
        <v>0.1</v>
      </c>
      <c r="F33" s="39">
        <v>0.04</v>
      </c>
    </row>
    <row r="34" spans="1:9" hidden="1" x14ac:dyDescent="0.2">
      <c r="A34" s="14" t="s">
        <v>27</v>
      </c>
      <c r="B34" s="20">
        <v>0.08</v>
      </c>
      <c r="C34" s="20">
        <v>0.03</v>
      </c>
      <c r="D34" s="20">
        <v>0.09</v>
      </c>
      <c r="E34" s="20">
        <v>-0.03</v>
      </c>
      <c r="F34" s="39">
        <v>0.04</v>
      </c>
    </row>
    <row r="35" spans="1:9" hidden="1" x14ac:dyDescent="0.2">
      <c r="A35" s="14" t="s">
        <v>28</v>
      </c>
      <c r="B35" s="20">
        <v>0.06</v>
      </c>
      <c r="C35" s="20">
        <v>-0.14000000000000001</v>
      </c>
      <c r="D35" s="20">
        <v>0.06</v>
      </c>
      <c r="E35" s="20">
        <v>0.15</v>
      </c>
      <c r="F35" s="39">
        <v>0.06</v>
      </c>
    </row>
    <row r="36" spans="1:9" hidden="1" x14ac:dyDescent="0.2">
      <c r="A36" s="14" t="s">
        <v>29</v>
      </c>
      <c r="B36" s="20">
        <v>0.09</v>
      </c>
      <c r="C36" s="20">
        <v>0.02</v>
      </c>
      <c r="D36" s="20">
        <v>0.08</v>
      </c>
      <c r="E36" s="20">
        <v>0.2</v>
      </c>
      <c r="F36" s="39">
        <v>0.08</v>
      </c>
    </row>
    <row r="37" spans="1:9" ht="13.5" hidden="1" thickBot="1" x14ac:dyDescent="0.25">
      <c r="A37" s="40" t="s">
        <v>30</v>
      </c>
      <c r="B37" s="46">
        <v>0.11</v>
      </c>
      <c r="C37" s="46">
        <v>0.15</v>
      </c>
      <c r="D37" s="46">
        <v>0.1</v>
      </c>
      <c r="E37" s="46">
        <v>0.16</v>
      </c>
      <c r="F37" s="47">
        <v>0.1</v>
      </c>
    </row>
    <row r="39" spans="1:9" ht="13.5" thickBot="1" x14ac:dyDescent="0.25"/>
    <row r="40" spans="1:9" ht="13.5" thickTop="1" x14ac:dyDescent="0.2">
      <c r="A40" s="48" t="s">
        <v>31</v>
      </c>
      <c r="B40" s="49"/>
      <c r="C40" s="50"/>
      <c r="D40" s="50"/>
      <c r="E40" s="50"/>
      <c r="F40" s="50"/>
      <c r="G40" s="50"/>
      <c r="H40" s="50"/>
      <c r="I40" s="51"/>
    </row>
    <row r="41" spans="1:9" x14ac:dyDescent="0.2">
      <c r="A41" s="52" t="s">
        <v>32</v>
      </c>
      <c r="B41" s="53"/>
      <c r="C41" s="54"/>
      <c r="D41" s="54"/>
      <c r="E41" s="54"/>
      <c r="F41" s="54"/>
      <c r="G41" s="54"/>
      <c r="H41" s="54"/>
      <c r="I41" s="55"/>
    </row>
    <row r="42" spans="1:9" x14ac:dyDescent="0.2">
      <c r="A42" s="52" t="s">
        <v>33</v>
      </c>
      <c r="B42" s="53"/>
      <c r="C42" s="54"/>
      <c r="D42" s="54"/>
      <c r="E42" s="54"/>
      <c r="F42" s="54"/>
      <c r="G42" s="54"/>
      <c r="H42" s="54"/>
      <c r="I42" s="55"/>
    </row>
    <row r="43" spans="1:9" x14ac:dyDescent="0.2">
      <c r="A43" s="52" t="s">
        <v>34</v>
      </c>
      <c r="B43" s="53"/>
      <c r="C43" s="54"/>
      <c r="D43" s="54"/>
      <c r="E43" s="54"/>
      <c r="F43" s="54"/>
      <c r="G43" s="54"/>
      <c r="H43" s="54"/>
      <c r="I43" s="55"/>
    </row>
    <row r="44" spans="1:9" x14ac:dyDescent="0.2">
      <c r="A44" s="52" t="s">
        <v>35</v>
      </c>
      <c r="B44" s="53"/>
      <c r="C44" s="54"/>
      <c r="D44" s="54"/>
      <c r="E44" s="54"/>
      <c r="F44" s="54"/>
      <c r="G44" s="54"/>
      <c r="H44" s="54"/>
      <c r="I44" s="55"/>
    </row>
    <row r="45" spans="1:9" x14ac:dyDescent="0.2">
      <c r="A45" s="56" t="s">
        <v>36</v>
      </c>
      <c r="B45" s="53"/>
      <c r="C45" s="54"/>
      <c r="D45" s="54"/>
      <c r="E45" s="54"/>
      <c r="F45" s="54"/>
      <c r="G45" s="54"/>
      <c r="H45" s="54"/>
      <c r="I45" s="55"/>
    </row>
    <row r="46" spans="1:9" x14ac:dyDescent="0.2">
      <c r="A46" s="52" t="s">
        <v>37</v>
      </c>
      <c r="B46" s="53"/>
      <c r="C46" s="54"/>
      <c r="D46" s="54"/>
      <c r="E46" s="54"/>
      <c r="F46" s="54"/>
      <c r="G46" s="54"/>
      <c r="H46" s="54"/>
      <c r="I46" s="55"/>
    </row>
    <row r="47" spans="1:9" x14ac:dyDescent="0.2">
      <c r="A47" s="52" t="s">
        <v>38</v>
      </c>
      <c r="B47" s="53"/>
      <c r="C47" s="54"/>
      <c r="D47" s="54"/>
      <c r="E47" s="54"/>
      <c r="F47" s="54"/>
      <c r="G47" s="54"/>
      <c r="H47" s="54"/>
      <c r="I47" s="55"/>
    </row>
    <row r="48" spans="1:9" x14ac:dyDescent="0.2">
      <c r="A48" s="52" t="s">
        <v>39</v>
      </c>
      <c r="B48" s="53"/>
      <c r="C48" s="54"/>
      <c r="D48" s="54"/>
      <c r="E48" s="54"/>
      <c r="F48" s="54"/>
      <c r="G48" s="54"/>
      <c r="H48" s="54"/>
      <c r="I48" s="55"/>
    </row>
    <row r="49" spans="1:9" x14ac:dyDescent="0.2">
      <c r="A49" s="52" t="s">
        <v>40</v>
      </c>
      <c r="B49" s="53"/>
      <c r="C49" s="54"/>
      <c r="D49" s="54"/>
      <c r="E49" s="54"/>
      <c r="F49" s="54"/>
      <c r="G49" s="54"/>
      <c r="H49" s="54"/>
      <c r="I49" s="55"/>
    </row>
    <row r="50" spans="1:9" x14ac:dyDescent="0.2">
      <c r="A50" s="52"/>
      <c r="B50" s="53" t="s">
        <v>41</v>
      </c>
      <c r="C50" s="54"/>
      <c r="D50" s="54"/>
      <c r="E50" s="54"/>
      <c r="F50" s="54"/>
      <c r="G50" s="54"/>
      <c r="H50" s="54"/>
      <c r="I50" s="55"/>
    </row>
    <row r="51" spans="1:9" x14ac:dyDescent="0.2">
      <c r="A51" s="52"/>
      <c r="B51" s="53" t="s">
        <v>42</v>
      </c>
      <c r="C51" s="54"/>
      <c r="D51" s="54"/>
      <c r="E51" s="54"/>
      <c r="F51" s="54"/>
      <c r="G51" s="54"/>
      <c r="H51" s="54"/>
      <c r="I51" s="55"/>
    </row>
    <row r="52" spans="1:9" x14ac:dyDescent="0.2">
      <c r="A52" s="52" t="s">
        <v>43</v>
      </c>
      <c r="B52" s="53"/>
      <c r="C52" s="54"/>
      <c r="D52" s="54"/>
      <c r="E52" s="54"/>
      <c r="F52" s="54"/>
      <c r="G52" s="54"/>
      <c r="H52" s="54"/>
      <c r="I52" s="55"/>
    </row>
    <row r="53" spans="1:9" x14ac:dyDescent="0.2">
      <c r="A53" s="52" t="s">
        <v>44</v>
      </c>
      <c r="B53" s="53"/>
      <c r="C53" s="54"/>
      <c r="D53" s="54"/>
      <c r="E53" s="54"/>
      <c r="F53" s="54"/>
      <c r="G53" s="54"/>
      <c r="H53" s="54"/>
      <c r="I53" s="55"/>
    </row>
    <row r="54" spans="1:9" x14ac:dyDescent="0.2">
      <c r="A54" s="52"/>
      <c r="B54" s="53" t="s">
        <v>45</v>
      </c>
      <c r="C54" s="54"/>
      <c r="D54" s="54"/>
      <c r="E54" s="54"/>
      <c r="F54" s="54"/>
      <c r="G54" s="54"/>
      <c r="H54" s="54"/>
      <c r="I54" s="55"/>
    </row>
    <row r="55" spans="1:9" x14ac:dyDescent="0.2">
      <c r="A55" s="52" t="s">
        <v>46</v>
      </c>
      <c r="B55" s="53"/>
      <c r="C55" s="54"/>
      <c r="D55" s="54"/>
      <c r="E55" s="54"/>
      <c r="F55" s="54"/>
      <c r="G55" s="54"/>
      <c r="H55" s="54"/>
      <c r="I55" s="55"/>
    </row>
    <row r="56" spans="1:9" x14ac:dyDescent="0.2">
      <c r="A56" s="52" t="s">
        <v>47</v>
      </c>
      <c r="B56" s="53"/>
      <c r="C56" s="54"/>
      <c r="D56" s="54"/>
      <c r="E56" s="54"/>
      <c r="F56" s="54"/>
      <c r="G56" s="54"/>
      <c r="H56" s="54"/>
      <c r="I56" s="55"/>
    </row>
    <row r="57" spans="1:9" x14ac:dyDescent="0.2">
      <c r="A57" s="52"/>
      <c r="B57" s="53"/>
      <c r="C57" s="54"/>
      <c r="D57" s="54"/>
      <c r="E57" s="54"/>
      <c r="F57" s="54"/>
      <c r="G57" s="54"/>
      <c r="H57" s="54"/>
      <c r="I57" s="55"/>
    </row>
    <row r="58" spans="1:9" x14ac:dyDescent="0.2">
      <c r="A58" s="56" t="s">
        <v>48</v>
      </c>
      <c r="B58" s="53"/>
      <c r="C58" s="54"/>
      <c r="D58" s="54"/>
      <c r="E58" s="54"/>
      <c r="F58" s="54"/>
      <c r="G58" s="54"/>
      <c r="H58" s="54"/>
      <c r="I58" s="55"/>
    </row>
    <row r="59" spans="1:9" x14ac:dyDescent="0.2">
      <c r="A59" s="52" t="s">
        <v>49</v>
      </c>
      <c r="B59" s="53"/>
      <c r="C59" s="54"/>
      <c r="D59" s="54"/>
      <c r="E59" s="54"/>
      <c r="F59" s="54"/>
      <c r="G59" s="54"/>
      <c r="H59" s="54"/>
      <c r="I59" s="55"/>
    </row>
    <row r="60" spans="1:9" x14ac:dyDescent="0.2">
      <c r="A60" s="52" t="s">
        <v>50</v>
      </c>
      <c r="B60" s="53"/>
      <c r="C60" s="54"/>
      <c r="D60" s="54"/>
      <c r="E60" s="54"/>
      <c r="F60" s="54"/>
      <c r="G60" s="54"/>
      <c r="H60" s="54"/>
      <c r="I60" s="55"/>
    </row>
    <row r="61" spans="1:9" x14ac:dyDescent="0.2">
      <c r="A61" s="52" t="s">
        <v>51</v>
      </c>
      <c r="B61" s="53"/>
      <c r="C61" s="54"/>
      <c r="D61" s="54"/>
      <c r="E61" s="54"/>
      <c r="F61" s="54"/>
      <c r="G61" s="54"/>
      <c r="H61" s="54"/>
      <c r="I61" s="55"/>
    </row>
    <row r="62" spans="1:9" ht="13.5" thickBot="1" x14ac:dyDescent="0.25">
      <c r="A62" s="57" t="s">
        <v>52</v>
      </c>
      <c r="B62" s="58"/>
      <c r="C62" s="59"/>
      <c r="D62" s="59"/>
      <c r="E62" s="59"/>
      <c r="F62" s="59"/>
      <c r="G62" s="59"/>
      <c r="H62" s="59"/>
      <c r="I62" s="60"/>
    </row>
    <row r="63" spans="1:9" ht="13.5" thickTop="1" x14ac:dyDescent="0.2"/>
  </sheetData>
  <printOptions gridLinesSet="0"/>
  <pageMargins left="0.75" right="0.75" top="1" bottom="1" header="0.5" footer="0.5"/>
  <pageSetup orientation="portrait" horizontalDpi="4294967292" verticalDpi="4294967292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 Markowitz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2019-06-16T03:59:58Z</dcterms:created>
  <dcterms:modified xsi:type="dcterms:W3CDTF">2019-06-16T04:00:22Z</dcterms:modified>
</cp:coreProperties>
</file>