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0" yWindow="5920" windowWidth="25600" windowHeight="12560" activeTab="0"/>
  </bookViews>
  <sheets>
    <sheet name="Foglio1" sheetId="1" r:id="rId1"/>
    <sheet name="Foglio2" sheetId="2" r:id="rId2"/>
    <sheet name="Foglio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<sst xmlns="http://schemas.openxmlformats.org/spreadsheetml/2006/main" count="231" uniqueCount="197">
  <si>
    <t>Note di Compilazione</t>
  </si>
  <si>
    <t>Indirizzo:</t>
  </si>
  <si>
    <t>CAP:</t>
  </si>
  <si>
    <t>Denominazione*:</t>
  </si>
  <si>
    <t>CF*:</t>
  </si>
  <si>
    <t>Codice Voce*</t>
  </si>
  <si>
    <t>Descrizione Voce*</t>
  </si>
  <si>
    <t>Comune:</t>
  </si>
  <si>
    <t>Provincia:</t>
  </si>
  <si>
    <t>CF:9:4</t>
  </si>
  <si>
    <t>ANNI:13:3</t>
  </si>
  <si>
    <t>COD:14:1</t>
  </si>
  <si>
    <t>LEANUSMOD:SC_AVAN</t>
  </si>
  <si>
    <t>31/12/2015</t>
  </si>
  <si>
    <t>Controllo Codice voce</t>
  </si>
  <si>
    <t>Controllo Descrizione Voce</t>
  </si>
  <si>
    <t>Controllo esistenza codice</t>
  </si>
  <si>
    <t>IN FASE DI COMPILAZIONE DEL FILE LEGGERE ATTENTAMENTE LE INDICAZIONI SOTTOSTANTI</t>
  </si>
  <si>
    <r>
      <t xml:space="preserve">CONTROLLARE CHE LE DATE SIANO IN FORMATO TESTO. </t>
    </r>
    <r>
      <rPr>
        <u val="single"/>
        <sz val="11"/>
        <color indexed="49"/>
        <rFont val="Calibri"/>
        <family val="0"/>
      </rPr>
      <t>OMETTERE</t>
    </r>
    <r>
      <rPr>
        <sz val="11"/>
        <color indexed="49"/>
        <rFont val="Calibri"/>
        <family val="0"/>
      </rPr>
      <t xml:space="preserve"> LA DATA SE </t>
    </r>
    <r>
      <rPr>
        <u val="single"/>
        <sz val="11"/>
        <color indexed="49"/>
        <rFont val="Calibri"/>
        <family val="0"/>
      </rPr>
      <t>NON</t>
    </r>
    <r>
      <rPr>
        <sz val="11"/>
        <color indexed="49"/>
        <rFont val="Calibri"/>
        <family val="0"/>
      </rPr>
      <t xml:space="preserve"> SI VUOLE CREARE IL PERIODO CONTABILE</t>
    </r>
  </si>
  <si>
    <t xml:space="preserve">Inserire nelle colonne successive a "Descrizione Voce" le date di bilancio da importare nel formato seguente: gg/mm/aaaa(mesi_bilancio) Ad esempio: 31/12/2010(8). Verificare che la formattazione delle celle contenenti le date di bilancio sia di tipo "Testo" </t>
  </si>
  <si>
    <t xml:space="preserve">Se i mesi di bilancio si omettono, vengono impostati di default a 12. esempio: 31/12/2010. Per ogni colonna va inserito un anno di bilancio                                                                                                                                                        L'import accetta un massimo di 5 anni di bilancio. Inserire gli anni di Bilancio a partire dalla colonna C del foglio excel.  Verificare che la formattazione delle celle contenenti i valori di bilancio sia di tipo "Numero" o "Valuta".  Se i dati sono formattati come "Contabilità" creano errori nella procedura di Import. Eliminare le eventuali righe vuote (il software le considera come punto di interruzione della procedura di Import)          </t>
  </si>
  <si>
    <t xml:space="preserve">Il campo Codice Voce è numerico e progressivo (es 10, 20, 30, 40 etc) </t>
  </si>
  <si>
    <t>* I campi "Denominazione", "CF", "Codice Voce" e "Descrizione Voce" SONO OBBLIGATORI. Il campo CF serve ad identificare l'analisi in maniera univoca. Non è possibile elaborare 2 analisi con lo stesso CF</t>
  </si>
  <si>
    <t xml:space="preserve">03/05/005         COSTI DI IMPIANTO  </t>
  </si>
  <si>
    <t xml:space="preserve">03/05/***           COSTI DI IMPIANTO E AMPLIAMENTO  </t>
  </si>
  <si>
    <t xml:space="preserve">03/20/010         MARCHI DI FABBRICA E COMMERCIO  </t>
  </si>
  <si>
    <t xml:space="preserve">03/20/***           CONCESSIONI, LICENZE, MARCHI  </t>
  </si>
  <si>
    <t xml:space="preserve">03/35/504         ONERI PLURIENNALI  </t>
  </si>
  <si>
    <t xml:space="preserve">03/35/505         SOFTWARE  </t>
  </si>
  <si>
    <t xml:space="preserve">03/35/***           ALTRE IMMOB.ZIONI IMMATERIALI  </t>
  </si>
  <si>
    <t xml:space="preserve">03/**/***            IMMOBILIZZAZIONI IMMATERIALI  </t>
  </si>
  <si>
    <t xml:space="preserve">  </t>
  </si>
  <si>
    <t xml:space="preserve">06/20/005         MOBILI E MACCHINE ORD. D'UFFICIO  </t>
  </si>
  <si>
    <t xml:space="preserve">06/20/010         MACCHINE ELETTROMEC. D'UFFICIO  </t>
  </si>
  <si>
    <t xml:space="preserve">06/20/***           MOBILI E MACC.D'UFF.(ALTRI BENI)  </t>
  </si>
  <si>
    <t xml:space="preserve">06/**/***            IMMOBILIZZAZIONI MATERIALI  </t>
  </si>
  <si>
    <t xml:space="preserve">09/05/090         PARTECIPAZIONI  IN ALTRE IMPR.  </t>
  </si>
  <si>
    <t xml:space="preserve">09/05/***           PARTECIPAZIONI  </t>
  </si>
  <si>
    <t xml:space="preserve">09/**/***            IMMOBILIZZAZIONI FINANZIARIE  </t>
  </si>
  <si>
    <t xml:space="preserve">14/00/***           CREDITI V/CLIENTI  </t>
  </si>
  <si>
    <t xml:space="preserve">15/05/045         FATTURE DA EMETTERE  </t>
  </si>
  <si>
    <t xml:space="preserve">15/05/***           ALTRI CREDITI V/CLIENTI  </t>
  </si>
  <si>
    <t xml:space="preserve">15/**/***            ALTRI CREDITI V/CLIENTI  </t>
  </si>
  <si>
    <t xml:space="preserve">18/20/037         ERARIO C/ACCONTI IRES  </t>
  </si>
  <si>
    <t xml:space="preserve">18/20/040         REGIONI C/ACCONTI IRAP  </t>
  </si>
  <si>
    <t xml:space="preserve">18/20/055         ERARIO C/RITENUTE DA SCOMPUTARE  </t>
  </si>
  <si>
    <t xml:space="preserve">18/20/501         CREDITO IRES  </t>
  </si>
  <si>
    <t xml:space="preserve">18/20/***           CREDITI TRIBUTARI  </t>
  </si>
  <si>
    <t xml:space="preserve">18/40/502         FORNITORI C/ANTICIPI  </t>
  </si>
  <si>
    <t xml:space="preserve">18/40/***           CREDITI V/FORNITORI  </t>
  </si>
  <si>
    <t xml:space="preserve">18/45/090         CREDITI DIVERSI  </t>
  </si>
  <si>
    <t xml:space="preserve">18/45/502         DEPOSITI CAUZIONALI  </t>
  </si>
  <si>
    <t xml:space="preserve">18/45/***           CREDITI VARI  </t>
  </si>
  <si>
    <t xml:space="preserve">18/**/***            ALTRI CREDITI  </t>
  </si>
  <si>
    <t xml:space="preserve">24/05/526         CONTO PAY PAL  </t>
  </si>
  <si>
    <t xml:space="preserve">24/05/***           DEPOSITI BANCARI E POSTALI  </t>
  </si>
  <si>
    <t xml:space="preserve">24/15/005         DENARO IN CASSA  </t>
  </si>
  <si>
    <t xml:space="preserve">24/15/***           DENARO E VALORI IN CASSA  </t>
  </si>
  <si>
    <t xml:space="preserve">24/**/***            DISPONIBILITA' LIQUIDE  </t>
  </si>
  <si>
    <t xml:space="preserve">26/10/005         RISCONTI ATTIVI  </t>
  </si>
  <si>
    <t xml:space="preserve">26/10/***           RISCONTI ATTIVI  </t>
  </si>
  <si>
    <t xml:space="preserve">26/**/***            RATEI E RISCONTI ATTIVI  </t>
  </si>
  <si>
    <t xml:space="preserve">40/00/***           DEBITI V/FORNITORI  </t>
  </si>
  <si>
    <t xml:space="preserve">***                     TOTALE ATTIVITA`  </t>
  </si>
  <si>
    <t xml:space="preserve">**                       P A S S I V I T A`  </t>
  </si>
  <si>
    <t xml:space="preserve">04/05/005         F/AMM COSTI IMPIANTO  </t>
  </si>
  <si>
    <t xml:space="preserve">04/05/***           F/AMM COSTI DI IMPIANTO E AMPL.  </t>
  </si>
  <si>
    <t xml:space="preserve">04/20/010         F/AMM MARCHI DI FABBRICA E COMM.  </t>
  </si>
  <si>
    <t xml:space="preserve">04/20/***           F/AMM CONCESS. LICENZE MARCHI  </t>
  </si>
  <si>
    <t xml:space="preserve">04/35/015         F/AMM ALT. COS. AD UT. PLU. AMM  </t>
  </si>
  <si>
    <t xml:space="preserve">04/35/505         F/AMM SOFTWARE  </t>
  </si>
  <si>
    <t xml:space="preserve">04/35/506         F/AMM ONERI PLURIENNALI  </t>
  </si>
  <si>
    <t xml:space="preserve">04/35/***           F/AMM ALTRE IMMOB. IMMATERIALI  </t>
  </si>
  <si>
    <t xml:space="preserve">04/**/***            F/AMM IMMOBILIZZAZIONI IMMAT.  </t>
  </si>
  <si>
    <t xml:space="preserve">07/15/010         F/AMM ATTR. VARIE E MINUTE  </t>
  </si>
  <si>
    <t xml:space="preserve">07/15/***           F/AMM ATTREZ. IND.LI E COMM.LI  </t>
  </si>
  <si>
    <t xml:space="preserve">07/20/005         F/AMM MOBILI E MACCH. ORD. D'UFF  </t>
  </si>
  <si>
    <t xml:space="preserve">07/20/010         F/AMM MACCH. ELETTROM. D'UFF.  </t>
  </si>
  <si>
    <t xml:space="preserve">07/20/***           F/AMM. MOBILI E MACCH. D'UFFICIO  </t>
  </si>
  <si>
    <t xml:space="preserve">07/**/***            F/AMM IMMOB. MATERIALI  </t>
  </si>
  <si>
    <t xml:space="preserve">24/05/512         INTESA-SAN PAOLO C/C 7912  </t>
  </si>
  <si>
    <t xml:space="preserve">24/05/530         DEUTSCHE BANK FIL.VEDANO AL LAMB  </t>
  </si>
  <si>
    <t xml:space="preserve">28/05/005         CAPITALE SOCIALE  </t>
  </si>
  <si>
    <t xml:space="preserve">28/05/***           CAPITALE  </t>
  </si>
  <si>
    <t xml:space="preserve">28/35/090         ALTRE RISERVE DI CAPITALE  </t>
  </si>
  <si>
    <t xml:space="preserve">28/35/***           ALTRE RISERVE  </t>
  </si>
  <si>
    <t xml:space="preserve">28/40/005         UTILI PORTATI A NUOVO  </t>
  </si>
  <si>
    <t xml:space="preserve">28/40/***           UTILI (PERDITE) PORTATI A NUOVO  </t>
  </si>
  <si>
    <t xml:space="preserve">28/**/***            PATRIMONIO NETTO  </t>
  </si>
  <si>
    <t xml:space="preserve">36/05/***           DEBITI V/ALTRI FINANZIATORI  </t>
  </si>
  <si>
    <t xml:space="preserve">36/**/***            DEBITI V/ALTRI FINANZIATORI  </t>
  </si>
  <si>
    <t xml:space="preserve">41/05/005         FATTURE DA RICEVERE  </t>
  </si>
  <si>
    <t xml:space="preserve">41/05/***           ALTRI DEBITI V/FORNITORI  </t>
  </si>
  <si>
    <t xml:space="preserve">41/**/***            ALTRI DEBITI V/FORNITORI  </t>
  </si>
  <si>
    <t xml:space="preserve">48/05/040         ERARIO C/IVA  </t>
  </si>
  <si>
    <t xml:space="preserve">48/05/080         ERARIO C/RIT. LAVORO DIPENDENTE  </t>
  </si>
  <si>
    <t xml:space="preserve">48/05/***           DEBITI TRIBUTARI  </t>
  </si>
  <si>
    <t xml:space="preserve">48/**/***            DEBITI TRIBUTARI  </t>
  </si>
  <si>
    <t xml:space="preserve">50/05/005         INPS C/CONTRIBUTI SOC. LAV. DIP.  </t>
  </si>
  <si>
    <t xml:space="preserve">50/05/508         INAIL CONTRIBUTI AMMIN./COLLAB.  </t>
  </si>
  <si>
    <t xml:space="preserve">50/05/***           DEBITI V/IST.PREV.E SICUR.SOC.  </t>
  </si>
  <si>
    <t xml:space="preserve">50/**/***            DEBITI V/IST.PREV.E SICUR.SOC.  </t>
  </si>
  <si>
    <t xml:space="preserve">52/05/290         DEBITI DIVERSI  </t>
  </si>
  <si>
    <t xml:space="preserve">52/05/503         ARROTONDAMENTO SALARI E STIPENDI  </t>
  </si>
  <si>
    <t xml:space="preserve">52/05/***           ALTRI DEBITI  </t>
  </si>
  <si>
    <t xml:space="preserve">52/**/***            ALTRI DEBITI  </t>
  </si>
  <si>
    <t xml:space="preserve">54/10/005         RISCONTI PASSIVI  </t>
  </si>
  <si>
    <t xml:space="preserve">54/10/***           RISCONTI PASSIVI  </t>
  </si>
  <si>
    <t xml:space="preserve">54/**/***            RATEI E RISCONTI PASSIVI  </t>
  </si>
  <si>
    <t xml:space="preserve">***                     TOTALE PASSIVITA`  </t>
  </si>
  <si>
    <t xml:space="preserve">****                   UTILE DI ESERCIZIO  </t>
  </si>
  <si>
    <t xml:space="preserve">*****                  TOTALE A PAREGGIO  </t>
  </si>
  <si>
    <t>**  COSTI, SPESE E PERDITE</t>
  </si>
  <si>
    <t>66/30/025  CANCELLERIA</t>
  </si>
  <si>
    <t>66/30/491  ALTRI ACQUISTI INDEDUCIBILI</t>
  </si>
  <si>
    <t>66/30/505  COSTI ACCESSORI PC</t>
  </si>
  <si>
    <t>66/30/***  ALTRI ACQUISTI</t>
  </si>
  <si>
    <t>66/**/***  COSTI P/MAT.PRI,SUSS.,CON.E MER.</t>
  </si>
  <si>
    <t>68/05/052  CANONE DI MANUTENZIONE PERIODICA</t>
  </si>
  <si>
    <t>68/05/150  COMP.AMM.-CO.CO.CO.(SOCIspa-srl)</t>
  </si>
  <si>
    <t>68/05/199  CONT.INPS AMM-CO.CO.CO.(spa-srl)</t>
  </si>
  <si>
    <t>68/05/233  RIMBORSI KM AMMINIS.SOCI SPA/SRL</t>
  </si>
  <si>
    <t>68/05/261  COMP.PROF. ATTINENTI ATTIVITA'</t>
  </si>
  <si>
    <t>68/05/290  PUBBLICITA'</t>
  </si>
  <si>
    <t>68/05/300  MOSTRE E FIERE</t>
  </si>
  <si>
    <t>68/05/320  SPESE TELEFONICHE</t>
  </si>
  <si>
    <t>68/05/325  SPESE CELLULARI</t>
  </si>
  <si>
    <t>68/05/341  PASTI/SOGGIORNI-SPESE DI RAPPRES</t>
  </si>
  <si>
    <t>68/05/346  SPESE PER VIAGGI</t>
  </si>
  <si>
    <t>68/05/370  ONERI BANCARI</t>
  </si>
  <si>
    <t>68/05/386  TEN.PAGHE,CONT.,DICH.DA LAV.AUT.</t>
  </si>
  <si>
    <t>68/05/407  ALTRI COSTI PER SERVIZI</t>
  </si>
  <si>
    <t>68/05/490  ALTRI SERVIZI DEDUCIBILI</t>
  </si>
  <si>
    <t>68/05/513  QUOTE ASSOCIATIVE</t>
  </si>
  <si>
    <t>68/05/517  CONSULENZE TECNICHE</t>
  </si>
  <si>
    <t>68/05/521  CONSULENZE COMMERCIALI</t>
  </si>
  <si>
    <t>68/05/565  AFFITTO UFF. MILANO/MADRID</t>
  </si>
  <si>
    <t>68/05/661  COSTI PER SERV. PROVIDER AMERICA</t>
  </si>
  <si>
    <t>68/05/675  SERVIZI INFOCAMERE</t>
  </si>
  <si>
    <t>68/05/676  SERVIZI DEDUC. (BANCADATICERVED)</t>
  </si>
  <si>
    <t>68/05/680  COMMISSIONI PAY PAL</t>
  </si>
  <si>
    <t>68/05/***  COSTI PER SERVIZI</t>
  </si>
  <si>
    <t>68/**/***  COSTI PER SERVIZI</t>
  </si>
  <si>
    <t>72/15/025  ONERI SOCIALI INAIL</t>
  </si>
  <si>
    <t>72/15/***  ONERI SOCIALI</t>
  </si>
  <si>
    <t>72/**/***  COSTI PER IL PERSONALE</t>
  </si>
  <si>
    <t>63679  AMM.TO COSTI D'IMPIANTO</t>
  </si>
  <si>
    <t>74/05/***  AMM.TO COSTI D'IMP. E AMPLIAM.</t>
  </si>
  <si>
    <t>74/20/010  AMM.TO MARCHI DI FABB.E DI COMM.</t>
  </si>
  <si>
    <t>74/20/***  AMM.TO CONCESS.,LICENZE,MARCHI</t>
  </si>
  <si>
    <t>74/35/015  AMM.TO ALT.COS.AD UT.PLUR.DA AMM</t>
  </si>
  <si>
    <t>74/35/506  AMM.TO SOFTWARE</t>
  </si>
  <si>
    <t>74/35/507  AMM.TO ONERI PLURIENNALI</t>
  </si>
  <si>
    <t>74/35/***  AMM.TO ALTRE IMM.IMMATERIALI</t>
  </si>
  <si>
    <t>74/**/***  AMM.TI IMM. IMMATERIALI</t>
  </si>
  <si>
    <t>75/20/005  AMM.TO ORD.MOB.E MAC.ORD.UF.</t>
  </si>
  <si>
    <t>75/20/006  AMM.TO ORD.MOB.E MAC.ORD.UF.IND.</t>
  </si>
  <si>
    <t>75/20/010  AMM.TO ORD.MAC.ELETTROM.UF.</t>
  </si>
  <si>
    <t>75/20/***  AMM.TO MOBILI E MACCHINE D'UFF.</t>
  </si>
  <si>
    <t>75/**/***  AMM.TO IMM. MAT. - ORDINARIO</t>
  </si>
  <si>
    <t>84/05/035  TASSE DI CONCESSIONE GOVERNAT.</t>
  </si>
  <si>
    <t>84/05/***  IMPOSTE E TASSE</t>
  </si>
  <si>
    <t>84/10/035  MULTE E AMMENDE INDEDUCIBILI</t>
  </si>
  <si>
    <t>84/10/191  ALTRI ONERI DI GEST.INDEDUCIBILI</t>
  </si>
  <si>
    <t>84/10/504  ARROTOND.PASSIVI CLIENTI</t>
  </si>
  <si>
    <t>84/10/***  ALTRI ONERI DIVERSI DI GESTIONE</t>
  </si>
  <si>
    <t>84/**/***  ONERI DIVERSI DI GESTIONE</t>
  </si>
  <si>
    <t>***  TOTALE COSTI</t>
  </si>
  <si>
    <t>**  RICAVI E PROFITTI</t>
  </si>
  <si>
    <t>58/05/504  VENDITE CEE</t>
  </si>
  <si>
    <t>58/05/***  RICAVI DELLE VENDITE</t>
  </si>
  <si>
    <t>57988  RICAVI PER PRESTAZ. DI SERVIZI</t>
  </si>
  <si>
    <t>58/10/490  ALTRI RICAVI DELLE PRESTAZIONI</t>
  </si>
  <si>
    <t>58/10/511  RICAVI WEB</t>
  </si>
  <si>
    <t>58/10/521  RICAVI PREST. SERV. EXTRACEE</t>
  </si>
  <si>
    <t>58/10/***  RICAVI DELLE PRESTAZ. - IMPRESE</t>
  </si>
  <si>
    <t>58/**/***  RICAVI</t>
  </si>
  <si>
    <t>64/05/100  ABBUONI/ARROT. ATTIVI IMP.</t>
  </si>
  <si>
    <t>64/05/***  ALTRI RICAVI E PROVENTI</t>
  </si>
  <si>
    <t>64/**/***  ALTRI RICAVI E PROVENTI</t>
  </si>
  <si>
    <t>87/20/035  INT.ATT.SU DEPOSITI BANCARI</t>
  </si>
  <si>
    <t>87/20/***  PROV. DIVERSI DAI PRECEDENTI</t>
  </si>
  <si>
    <t>87/**/***  ALTRI PROVENTI FINANZIARI</t>
  </si>
  <si>
    <t>***  TOTALE RICAVI</t>
  </si>
  <si>
    <t>****  UTILE DI ESERCIZIO</t>
  </si>
  <si>
    <t>*****  TOTALE A PAREGGIO</t>
  </si>
  <si>
    <t>PDC  TEAMSYSTEM (cambiare nome)</t>
  </si>
  <si>
    <t>TEAMSYSTEM (inserire CF)</t>
  </si>
  <si>
    <t xml:space="preserve">24/05/517         DEUTSCHE BANK FIL. SEREGNO  </t>
  </si>
  <si>
    <t>68/05/677  SERVIZI GEST. PIATTAF. LEANUS</t>
  </si>
  <si>
    <t>58/10/512  RICAVI LEANUSHOP</t>
  </si>
  <si>
    <t>18/45/509         CARTA CRED. N. ..</t>
  </si>
  <si>
    <t>18/45/510         CARTA CREDITO N...14</t>
  </si>
  <si>
    <t>36/05/510         ANTICIPI AMMINISTR.</t>
  </si>
  <si>
    <t>18/45/511         CARTA CRED. N. 752/39</t>
  </si>
  <si>
    <t>18/45/512         CARTA CRED. N. ..54</t>
  </si>
  <si>
    <t>18/45/516         CARTA CRED. N. 521/06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</si>
</sst>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0.000"/>
    <numFmt numFmtId="175" formatCode="0.0000"/>
    <numFmt numFmtId="176" formatCode="0.0"/>
    <numFmt numFmtId="177" formatCode="&quot;€&quot;\ #,##0.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"/>
    <numFmt numFmtId="183" formatCode="[$-410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49"/>
      <name val="Calibri"/>
      <family val="0"/>
    </font>
    <font>
      <u val="single"/>
      <sz val="11"/>
      <color indexed="49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0"/>
    </font>
    <font>
      <b/>
      <sz val="11"/>
      <color indexed="49"/>
      <name val="Calibri"/>
      <family val="0"/>
    </font>
    <font>
      <sz val="18"/>
      <color indexed="10"/>
      <name val="Calibri"/>
      <family val="0"/>
    </font>
    <font>
      <sz val="14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0"/>
    </font>
    <font>
      <b/>
      <sz val="11"/>
      <color theme="3" tint="0.39998000860214233"/>
      <name val="Calibri"/>
      <family val="0"/>
    </font>
    <font>
      <sz val="18"/>
      <color rgb="FFFF0000"/>
      <name val="Calibri"/>
      <family val="0"/>
    </font>
    <font>
      <sz val="11"/>
      <color theme="3" tint="0.399980008602142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49" fontId="4" fillId="0" borderId="10" xfId="55" applyNumberFormat="1" applyFont="1" applyBorder="1" applyAlignment="1" applyProtection="1">
      <alignment/>
      <protection/>
    </xf>
    <xf numFmtId="49" fontId="4" fillId="0" borderId="0" xfId="55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2" fillId="0" borderId="0" xfId="0" applyNumberFormat="1" applyFont="1" applyAlignment="1">
      <alignment/>
    </xf>
    <xf numFmtId="0" fontId="0" fillId="0" borderId="0" xfId="0" applyAlignment="1">
      <alignment wrapText="1"/>
    </xf>
    <xf numFmtId="12" fontId="22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49" fontId="43" fillId="0" borderId="0" xfId="55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1" fontId="0" fillId="0" borderId="11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 horizontal="right" vertical="top"/>
      <protection locked="0"/>
    </xf>
    <xf numFmtId="1" fontId="0" fillId="0" borderId="14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77" fontId="0" fillId="0" borderId="11" xfId="0" applyNumberFormat="1" applyBorder="1" applyAlignment="1" applyProtection="1">
      <alignment horizontal="right" vertical="top"/>
      <protection locked="0"/>
    </xf>
    <xf numFmtId="177" fontId="0" fillId="0" borderId="12" xfId="0" applyNumberFormat="1" applyBorder="1" applyAlignment="1" applyProtection="1">
      <alignment horizontal="right" vertical="top"/>
      <protection locked="0"/>
    </xf>
    <xf numFmtId="177" fontId="0" fillId="0" borderId="12" xfId="0" applyNumberFormat="1" applyBorder="1" applyAlignment="1" applyProtection="1">
      <alignment/>
      <protection locked="0"/>
    </xf>
    <xf numFmtId="0" fontId="31" fillId="28" borderId="1" xfId="42" applyAlignment="1" applyProtection="1">
      <alignment horizontal="left"/>
      <protection locked="0"/>
    </xf>
    <xf numFmtId="49" fontId="31" fillId="28" borderId="1" xfId="42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22" fillId="34" borderId="0" xfId="0" applyFont="1" applyFill="1" applyAlignment="1" applyProtection="1">
      <alignment vertical="center" wrapText="1"/>
      <protection/>
    </xf>
    <xf numFmtId="0" fontId="41" fillId="0" borderId="0" xfId="0" applyNumberFormat="1" applyFont="1" applyAlignment="1" applyProtection="1">
      <alignment/>
      <protection/>
    </xf>
    <xf numFmtId="0" fontId="26" fillId="34" borderId="0" xfId="0" applyFont="1" applyFill="1" applyAlignment="1" applyProtection="1">
      <alignment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A34">
      <selection activeCell="B49" sqref="B1:B65536"/>
    </sheetView>
  </sheetViews>
  <sheetFormatPr defaultColWidth="8.8515625" defaultRowHeight="15"/>
  <cols>
    <col min="1" max="1" width="18.7109375" style="12" customWidth="1"/>
    <col min="2" max="2" width="43.28125" style="13" bestFit="1" customWidth="1"/>
    <col min="3" max="4" width="14.28125" style="35" bestFit="1" customWidth="1"/>
    <col min="5" max="7" width="12.00390625" style="35" customWidth="1"/>
    <col min="8" max="8" width="62.00390625" style="20" customWidth="1"/>
    <col min="9" max="14" width="48.28125" style="20" customWidth="1"/>
    <col min="15" max="15" width="17.28125" style="13" customWidth="1"/>
    <col min="16" max="16" width="21.7109375" style="13" bestFit="1" customWidth="1"/>
    <col min="17" max="17" width="17.28125" style="13" bestFit="1" customWidth="1"/>
    <col min="18" max="18" width="21.28125" style="13" bestFit="1" customWidth="1"/>
    <col min="19" max="19" width="20.140625" style="13" bestFit="1" customWidth="1"/>
    <col min="20" max="16384" width="8.8515625" style="13" customWidth="1"/>
  </cols>
  <sheetData>
    <row r="1" spans="1:14" s="4" customFormat="1" ht="22.5" customHeight="1" thickBot="1">
      <c r="A1" s="3" t="s">
        <v>12</v>
      </c>
      <c r="B1" s="3"/>
      <c r="C1" s="3"/>
      <c r="D1" s="3"/>
      <c r="E1" s="3"/>
      <c r="F1" s="3"/>
      <c r="G1" s="3"/>
      <c r="H1" s="18"/>
      <c r="I1" s="18"/>
      <c r="J1" s="18"/>
      <c r="K1" s="18"/>
      <c r="L1" s="18"/>
      <c r="M1" s="18"/>
      <c r="N1" s="18"/>
    </row>
    <row r="2" spans="1:14" s="4" customFormat="1" ht="22.5" customHeight="1" hidden="1">
      <c r="A2" s="4" t="s">
        <v>9</v>
      </c>
      <c r="B2" s="4" t="s">
        <v>10</v>
      </c>
      <c r="C2" s="4" t="s">
        <v>11</v>
      </c>
      <c r="H2" s="18"/>
      <c r="I2" s="18"/>
      <c r="J2" s="18"/>
      <c r="K2" s="18"/>
      <c r="L2" s="18"/>
      <c r="M2" s="18"/>
      <c r="N2" s="18"/>
    </row>
    <row r="3" spans="1:14" ht="15">
      <c r="A3" s="43" t="s">
        <v>0</v>
      </c>
      <c r="B3" s="43"/>
      <c r="C3" s="43"/>
      <c r="D3" s="43"/>
      <c r="E3" s="43"/>
      <c r="F3" s="43"/>
      <c r="G3" s="43"/>
      <c r="H3" s="19"/>
      <c r="I3" s="19"/>
      <c r="J3" s="19"/>
      <c r="K3" s="19"/>
      <c r="L3" s="19"/>
      <c r="M3" s="19"/>
      <c r="N3" s="19"/>
    </row>
    <row r="4" spans="1:14" s="2" customFormat="1" ht="37.5" customHeight="1">
      <c r="A4" s="44" t="s">
        <v>22</v>
      </c>
      <c r="B4" s="44"/>
      <c r="C4" s="44"/>
      <c r="D4" s="44"/>
      <c r="E4" s="44"/>
      <c r="F4" s="44"/>
      <c r="G4" s="44"/>
      <c r="H4" s="19"/>
      <c r="I4" s="19"/>
      <c r="J4" s="19"/>
      <c r="K4" s="19"/>
      <c r="L4" s="19"/>
      <c r="M4" s="19"/>
      <c r="N4" s="19"/>
    </row>
    <row r="5" spans="1:18" s="2" customFormat="1" ht="24" customHeight="1">
      <c r="A5" s="44" t="s">
        <v>21</v>
      </c>
      <c r="B5" s="44"/>
      <c r="C5" s="44"/>
      <c r="D5" s="44"/>
      <c r="E5" s="44"/>
      <c r="F5" s="44"/>
      <c r="G5" s="44"/>
      <c r="H5" s="19"/>
      <c r="I5" s="19"/>
      <c r="J5" s="19"/>
      <c r="K5" s="19"/>
      <c r="L5" s="19"/>
      <c r="M5" s="19"/>
      <c r="N5" s="19"/>
      <c r="R5" s="2" t="str">
        <f>Q13</f>
        <v>ATTENZIONE: controlla se esistono codici voce ripetuti 2 o più volte ed eliminali</v>
      </c>
    </row>
    <row r="6" spans="1:18" s="2" customFormat="1" ht="46.5" customHeight="1">
      <c r="A6" s="42" t="s">
        <v>19</v>
      </c>
      <c r="B6" s="42"/>
      <c r="C6" s="42"/>
      <c r="D6" s="42"/>
      <c r="E6" s="42"/>
      <c r="F6" s="42"/>
      <c r="G6" s="42"/>
      <c r="H6" s="19"/>
      <c r="I6" s="19"/>
      <c r="J6" s="19"/>
      <c r="K6" s="19"/>
      <c r="L6" s="19"/>
      <c r="M6" s="19"/>
      <c r="N6" s="19"/>
      <c r="R6" s="14" t="str">
        <f>R13</f>
        <v>EVITA l'utilizzo di caratteri speciali quali -,_,€,#,£,$,%,&amp;</v>
      </c>
    </row>
    <row r="7" spans="1:17" s="2" customFormat="1" ht="81.75" customHeight="1">
      <c r="A7" s="42" t="s">
        <v>20</v>
      </c>
      <c r="B7" s="42"/>
      <c r="C7" s="42"/>
      <c r="D7" s="42"/>
      <c r="E7" s="42"/>
      <c r="F7" s="42"/>
      <c r="G7" s="42"/>
      <c r="H7" s="24" t="s">
        <v>17</v>
      </c>
      <c r="I7" s="19"/>
      <c r="J7" s="19"/>
      <c r="K7" s="19"/>
      <c r="L7" s="19"/>
      <c r="M7" s="19"/>
      <c r="N7" s="19"/>
      <c r="P7" s="16"/>
      <c r="Q7" s="13"/>
    </row>
    <row r="8" spans="1:14" ht="15">
      <c r="A8" s="41"/>
      <c r="B8" s="41"/>
      <c r="C8" s="41"/>
      <c r="D8" s="41"/>
      <c r="E8" s="41"/>
      <c r="F8" s="41"/>
      <c r="G8" s="41"/>
      <c r="H8" s="19"/>
      <c r="I8" s="19"/>
      <c r="J8" s="19"/>
      <c r="K8" s="19"/>
      <c r="L8" s="19"/>
      <c r="M8" s="19"/>
      <c r="N8" s="19"/>
    </row>
    <row r="9" spans="1:14" ht="24">
      <c r="A9" s="7" t="s">
        <v>3</v>
      </c>
      <c r="B9" s="39" t="s">
        <v>186</v>
      </c>
      <c r="C9" s="39"/>
      <c r="D9" s="7" t="s">
        <v>4</v>
      </c>
      <c r="E9" s="40" t="s">
        <v>187</v>
      </c>
      <c r="F9" s="40"/>
      <c r="G9" s="40"/>
      <c r="H9" s="26" t="str">
        <f>IF(I9=0,"INSERISCI IL CODICE FISCALE (MIN 11CARATTERI)",IF(I9&lt;11,CONCATENATE("hai inserito solo ",I9," Caratteri"),CONCATENATE("hai inserito ",I9," Caratteri")))</f>
        <v>hai inserito 24 Caratteri</v>
      </c>
      <c r="I9" s="19">
        <f>LEN(E9)</f>
        <v>24</v>
      </c>
      <c r="J9" s="19"/>
      <c r="K9" s="19"/>
      <c r="L9" s="19"/>
      <c r="M9" s="19"/>
      <c r="N9" s="19"/>
    </row>
    <row r="10" spans="1:19" ht="15">
      <c r="A10" s="7" t="s">
        <v>1</v>
      </c>
      <c r="B10" s="39"/>
      <c r="C10" s="39"/>
      <c r="D10" s="39"/>
      <c r="E10" s="7" t="s">
        <v>2</v>
      </c>
      <c r="F10" s="39"/>
      <c r="G10" s="39"/>
      <c r="H10" s="19"/>
      <c r="I10" s="19"/>
      <c r="J10" s="19"/>
      <c r="K10" s="19"/>
      <c r="L10" s="19"/>
      <c r="M10" s="19"/>
      <c r="N10" s="19"/>
      <c r="Q10" s="15">
        <f>SUM(Q14:Q199)</f>
        <v>0</v>
      </c>
      <c r="S10" s="13"/>
    </row>
    <row r="11" spans="1:19" ht="15">
      <c r="A11" s="7" t="s">
        <v>7</v>
      </c>
      <c r="B11" s="39"/>
      <c r="C11" s="39"/>
      <c r="D11" s="39"/>
      <c r="E11" s="7" t="s">
        <v>8</v>
      </c>
      <c r="F11" s="39"/>
      <c r="G11" s="39"/>
      <c r="S11" s="13"/>
    </row>
    <row r="12" spans="1:19" ht="15">
      <c r="A12" s="8"/>
      <c r="B12" s="8"/>
      <c r="C12" s="8"/>
      <c r="D12" s="8"/>
      <c r="E12" s="8"/>
      <c r="F12" s="8"/>
      <c r="G12" s="8"/>
      <c r="H12" s="23">
        <f>IF(Q10&gt;0,Q13,"")</f>
      </c>
      <c r="I12" s="21"/>
      <c r="J12" s="21"/>
      <c r="K12" s="21"/>
      <c r="L12" s="21"/>
      <c r="M12" s="21"/>
      <c r="N12" s="21"/>
      <c r="O12" s="1"/>
      <c r="P12" s="1"/>
      <c r="Q12" s="1" t="s">
        <v>14</v>
      </c>
      <c r="R12" s="1" t="s">
        <v>15</v>
      </c>
      <c r="S12" s="1" t="s">
        <v>15</v>
      </c>
    </row>
    <row r="13" spans="1:22" s="1" customFormat="1" ht="49.5" customHeight="1">
      <c r="A13" s="9" t="s">
        <v>5</v>
      </c>
      <c r="B13" s="9" t="s">
        <v>6</v>
      </c>
      <c r="C13" s="5" t="s">
        <v>13</v>
      </c>
      <c r="D13" s="5"/>
      <c r="E13" s="5"/>
      <c r="F13" s="6"/>
      <c r="G13" s="6"/>
      <c r="H13" s="25" t="s">
        <v>18</v>
      </c>
      <c r="I13" s="22"/>
      <c r="J13" s="22"/>
      <c r="K13" s="22"/>
      <c r="L13" s="22"/>
      <c r="M13" s="22"/>
      <c r="N13" s="22"/>
      <c r="O13" s="17"/>
      <c r="P13" s="1" t="s">
        <v>16</v>
      </c>
      <c r="Q13" s="15" t="str">
        <f>IF(COUNTIF(Q14:Q199,"ok")=10000,"ok","ATTENZIONE: controlla se esistono codici voce ripetuti 2 o più volte ed eliminali")</f>
        <v>ATTENZIONE: controlla se esistono codici voce ripetuti 2 o più volte ed eliminali</v>
      </c>
      <c r="R13" s="15" t="str">
        <f>IF(SUM(R14:R199)&gt;0,"EVITA l'utilizzo di caratteri speciali quali -,_,€,#,£,$,%,&amp;","ok")</f>
        <v>EVITA l'utilizzo di caratteri speciali quali -,_,€,#,£,$,%,&amp;</v>
      </c>
      <c r="S13" s="15" t="str">
        <f>IF(SUM(S14:S199)&gt;0,"EVITA l'utilizzo di caratteri speciali quali -,_,€,#,£,$,%,&amp;","ok")</f>
        <v>ok</v>
      </c>
      <c r="T13" s="15" t="str">
        <f>IF(SUM(T14:T199)&gt;0,"EVITA l'utilizzo di caratteri speciali quali -,_,€,#,£,$,%,&amp;","ok")</f>
        <v>EVITA l'utilizzo di caratteri speciali quali -,_,€,#,£,$,%,&amp;</v>
      </c>
      <c r="U13" s="15" t="str">
        <f>IF(SUM(U14:U199)&gt;0,"EVITA l'utilizzo di caratteri speciali quali -,_,€,#,£,$,%,&amp;","ok")</f>
        <v>ok</v>
      </c>
      <c r="V13" s="15" t="str">
        <f>IF(SUM(V14:V199)&gt;0,"EVITA l'utilizzo di caratteri speciali quali -,_,€,#,£,$,%,&amp;","ok")</f>
        <v>ok</v>
      </c>
    </row>
    <row r="14" spans="1:22" ht="15">
      <c r="A14" s="10">
        <v>10</v>
      </c>
      <c r="B14" s="11" t="s">
        <v>23</v>
      </c>
      <c r="C14" s="36">
        <v>1984.86</v>
      </c>
      <c r="D14" s="27"/>
      <c r="E14" s="27"/>
      <c r="F14" s="27"/>
      <c r="G14" s="27"/>
      <c r="H14" s="20" t="str">
        <f>IF(P14&gt;0,P14,IF(Q14&gt;0,$Q$13,IF(R14&gt;0,$R$13,IF(S14&gt;0,$S$13,IF(SUM(T14:V14)&gt;0,$T$13,"OK")))))</f>
        <v>EVITA l'utilizzo di caratteri speciali quali -,_,€,#,£,$,%,&amp;</v>
      </c>
      <c r="P14">
        <f>IF(A13&lt;&gt;0,IF(SUM($A$14:A14)&gt;0,0,"INSERIRE CODICE VOCE"),"INSERIRE CODICE VOCE")</f>
        <v>0</v>
      </c>
      <c r="Q14">
        <f>_xlfn.IFERROR(VLOOKUP(A13,A14:A199,1,FALSE),0)</f>
        <v>0</v>
      </c>
      <c r="R14">
        <f aca="true" t="shared" si="0" ref="R14:R77">_xlfn.IFERROR(SEARCH("-",B14,1),0)</f>
        <v>0</v>
      </c>
      <c r="S14">
        <f>_xlfn.IFERROR(SEARCH("€",B14,1),0)</f>
        <v>0</v>
      </c>
      <c r="T14">
        <f>_xlfn.IFERROR(SEARCH("/",B14,1),0)</f>
        <v>3</v>
      </c>
      <c r="U14">
        <f>_xlfn.IFERROR(SEARCH("#",B14,1),0)</f>
        <v>0</v>
      </c>
      <c r="V14">
        <f>_xlfn.IFERROR(SEARCH("$",B14,1),0)</f>
        <v>0</v>
      </c>
    </row>
    <row r="15" spans="1:22" ht="15">
      <c r="A15" s="10">
        <v>20</v>
      </c>
      <c r="B15" s="11" t="s">
        <v>24</v>
      </c>
      <c r="C15" s="36">
        <v>1984.86</v>
      </c>
      <c r="D15" s="27"/>
      <c r="E15" s="27"/>
      <c r="F15" s="27"/>
      <c r="G15" s="27"/>
      <c r="H15" s="20" t="str">
        <f>IF(P15&gt;0,P15,IF(Q15&gt;0,$Q$13,IF(R15&gt;0,$R$13,IF(S15&gt;0,$S$13,IF(SUM(T15:V15)&gt;0,$T$13,"OK")))))</f>
        <v>EVITA l'utilizzo di caratteri speciali quali -,_,€,#,£,$,%,&amp;</v>
      </c>
      <c r="P15">
        <f>IF(A14&lt;&gt;0,IF(SUM($A$14:A15)&gt;0,0,"INSERIRE CODICE VOCE"),"INSERIRE CODICE VOCE")</f>
        <v>0</v>
      </c>
      <c r="Q15">
        <f>_xlfn.IFERROR(VLOOKUP(A14,A15:A199,1,FALSE),0)</f>
        <v>0</v>
      </c>
      <c r="R15">
        <f t="shared" si="0"/>
        <v>0</v>
      </c>
      <c r="S15">
        <f aca="true" t="shared" si="1" ref="S15:S78">_xlfn.IFERROR(SEARCH("€",B15,1),0)</f>
        <v>0</v>
      </c>
      <c r="T15">
        <f aca="true" t="shared" si="2" ref="T15:T78">_xlfn.IFERROR(SEARCH("/",B15,1),0)</f>
        <v>3</v>
      </c>
      <c r="U15">
        <f aca="true" t="shared" si="3" ref="U15:U78">_xlfn.IFERROR(SEARCH("#",B15,1),0)</f>
        <v>0</v>
      </c>
      <c r="V15">
        <f aca="true" t="shared" si="4" ref="V15:V78">_xlfn.IFERROR(SEARCH("$",B15,1),0)</f>
        <v>0</v>
      </c>
    </row>
    <row r="16" spans="1:22" ht="15">
      <c r="A16" s="10">
        <v>30</v>
      </c>
      <c r="B16" s="11" t="s">
        <v>25</v>
      </c>
      <c r="C16" s="37">
        <v>1800</v>
      </c>
      <c r="D16" s="28"/>
      <c r="E16" s="28"/>
      <c r="F16" s="28"/>
      <c r="G16" s="28"/>
      <c r="H16" s="20" t="str">
        <f aca="true" t="shared" si="5" ref="H16:H79">IF(P16&gt;0,P16,IF(Q16&gt;0,$Q$13,IF(R16&gt;0,$R$13,IF(S16&gt;0,$S$13,IF(SUM(T16:V16)&gt;0,$T$13,"OK")))))</f>
        <v>EVITA l'utilizzo di caratteri speciali quali -,_,€,#,£,$,%,&amp;</v>
      </c>
      <c r="P16">
        <f>IF(A15&lt;&gt;0,IF(SUM($A$14:A16)&gt;0,0,"INSERIRE CODICE VOCE"),"INSERIRE CODICE VOCE")</f>
        <v>0</v>
      </c>
      <c r="Q16">
        <f>_xlfn.IFERROR(VLOOKUP(A15,A16:A199,1,FALSE),0)</f>
        <v>0</v>
      </c>
      <c r="R16">
        <f t="shared" si="0"/>
        <v>0</v>
      </c>
      <c r="S16">
        <f t="shared" si="1"/>
        <v>0</v>
      </c>
      <c r="T16">
        <f t="shared" si="2"/>
        <v>3</v>
      </c>
      <c r="U16">
        <f t="shared" si="3"/>
        <v>0</v>
      </c>
      <c r="V16">
        <f t="shared" si="4"/>
        <v>0</v>
      </c>
    </row>
    <row r="17" spans="1:22" ht="15">
      <c r="A17" s="10">
        <v>40</v>
      </c>
      <c r="B17" s="11" t="s">
        <v>26</v>
      </c>
      <c r="C17" s="36">
        <v>1800</v>
      </c>
      <c r="D17" s="27"/>
      <c r="E17" s="27"/>
      <c r="F17" s="28"/>
      <c r="G17" s="27"/>
      <c r="H17" s="20" t="str">
        <f t="shared" si="5"/>
        <v>EVITA l'utilizzo di caratteri speciali quali -,_,€,#,£,$,%,&amp;</v>
      </c>
      <c r="P17">
        <f>IF(A16&lt;&gt;0,IF(SUM($A$14:A17)&gt;0,0,"INSERIRE CODICE VOCE"),"INSERIRE CODICE VOCE")</f>
        <v>0</v>
      </c>
      <c r="Q17">
        <f>_xlfn.IFERROR(VLOOKUP(A16,A17:A199,1,FALSE),0)</f>
        <v>0</v>
      </c>
      <c r="R17">
        <f t="shared" si="0"/>
        <v>0</v>
      </c>
      <c r="S17">
        <f t="shared" si="1"/>
        <v>0</v>
      </c>
      <c r="T17">
        <f t="shared" si="2"/>
        <v>3</v>
      </c>
      <c r="U17">
        <f t="shared" si="3"/>
        <v>0</v>
      </c>
      <c r="V17">
        <f t="shared" si="4"/>
        <v>0</v>
      </c>
    </row>
    <row r="18" spans="1:22" ht="15">
      <c r="A18" s="10">
        <v>50</v>
      </c>
      <c r="B18" s="11" t="s">
        <v>27</v>
      </c>
      <c r="C18" s="36">
        <v>24479.42</v>
      </c>
      <c r="D18" s="27"/>
      <c r="E18" s="29"/>
      <c r="F18" s="30"/>
      <c r="G18" s="30"/>
      <c r="H18" s="20" t="str">
        <f t="shared" si="5"/>
        <v>EVITA l'utilizzo di caratteri speciali quali -,_,€,#,£,$,%,&amp;</v>
      </c>
      <c r="P18">
        <f>IF(A17&lt;&gt;0,IF(SUM($A$14:A18)&gt;0,0,"INSERIRE CODICE VOCE"),"INSERIRE CODICE VOCE")</f>
        <v>0</v>
      </c>
      <c r="Q18">
        <f>_xlfn.IFERROR(VLOOKUP(A17,A18:A199,1,FALSE),0)</f>
        <v>0</v>
      </c>
      <c r="R18">
        <f t="shared" si="0"/>
        <v>0</v>
      </c>
      <c r="S18">
        <f t="shared" si="1"/>
        <v>0</v>
      </c>
      <c r="T18">
        <f t="shared" si="2"/>
        <v>3</v>
      </c>
      <c r="U18">
        <f t="shared" si="3"/>
        <v>0</v>
      </c>
      <c r="V18">
        <f t="shared" si="4"/>
        <v>0</v>
      </c>
    </row>
    <row r="19" spans="1:22" ht="15">
      <c r="A19" s="10">
        <v>60</v>
      </c>
      <c r="B19" s="11" t="s">
        <v>28</v>
      </c>
      <c r="C19" s="37">
        <v>235826.2</v>
      </c>
      <c r="D19" s="28"/>
      <c r="E19" s="29"/>
      <c r="F19" s="30"/>
      <c r="G19" s="30"/>
      <c r="H19" s="20" t="str">
        <f t="shared" si="5"/>
        <v>EVITA l'utilizzo di caratteri speciali quali -,_,€,#,£,$,%,&amp;</v>
      </c>
      <c r="P19">
        <f>IF(A18&lt;&gt;0,IF(SUM($A$14:A19)&gt;0,0,"INSERIRE CODICE VOCE"),"INSERIRE CODICE VOCE")</f>
        <v>0</v>
      </c>
      <c r="Q19">
        <f>_xlfn.IFERROR(VLOOKUP(A18,A19:A199,1,FALSE),0)</f>
        <v>0</v>
      </c>
      <c r="R19">
        <f t="shared" si="0"/>
        <v>0</v>
      </c>
      <c r="S19">
        <f t="shared" si="1"/>
        <v>0</v>
      </c>
      <c r="T19">
        <f t="shared" si="2"/>
        <v>3</v>
      </c>
      <c r="U19">
        <f t="shared" si="3"/>
        <v>0</v>
      </c>
      <c r="V19">
        <f t="shared" si="4"/>
        <v>0</v>
      </c>
    </row>
    <row r="20" spans="1:22" ht="15">
      <c r="A20" s="10">
        <v>70</v>
      </c>
      <c r="B20" s="11" t="s">
        <v>29</v>
      </c>
      <c r="C20" s="36">
        <v>260305.62</v>
      </c>
      <c r="D20" s="27"/>
      <c r="E20" s="29"/>
      <c r="F20" s="30"/>
      <c r="G20" s="30"/>
      <c r="H20" s="20" t="str">
        <f t="shared" si="5"/>
        <v>EVITA l'utilizzo di caratteri speciali quali -,_,€,#,£,$,%,&amp;</v>
      </c>
      <c r="P20">
        <f>IF(A19&lt;&gt;0,IF(SUM($A$14:A20)&gt;0,0,"INSERIRE CODICE VOCE"),"INSERIRE CODICE VOCE")</f>
        <v>0</v>
      </c>
      <c r="Q20">
        <f>_xlfn.IFERROR(VLOOKUP(A19,A20:A199,1,FALSE),0)</f>
        <v>0</v>
      </c>
      <c r="R20">
        <f t="shared" si="0"/>
        <v>0</v>
      </c>
      <c r="S20">
        <f t="shared" si="1"/>
        <v>0</v>
      </c>
      <c r="T20">
        <f t="shared" si="2"/>
        <v>3</v>
      </c>
      <c r="U20">
        <f t="shared" si="3"/>
        <v>0</v>
      </c>
      <c r="V20">
        <f t="shared" si="4"/>
        <v>0</v>
      </c>
    </row>
    <row r="21" spans="1:22" ht="15">
      <c r="A21" s="10">
        <v>80</v>
      </c>
      <c r="B21" s="11" t="s">
        <v>30</v>
      </c>
      <c r="C21" s="36">
        <v>264090.48</v>
      </c>
      <c r="D21" s="27"/>
      <c r="E21" s="29"/>
      <c r="F21" s="30"/>
      <c r="G21" s="30"/>
      <c r="H21" s="20" t="str">
        <f t="shared" si="5"/>
        <v>EVITA l'utilizzo di caratteri speciali quali -,_,€,#,£,$,%,&amp;</v>
      </c>
      <c r="P21">
        <f>IF(A20&lt;&gt;0,IF(SUM($A$14:A21)&gt;0,0,"INSERIRE CODICE VOCE"),"INSERIRE CODICE VOCE")</f>
        <v>0</v>
      </c>
      <c r="Q21">
        <f>_xlfn.IFERROR(VLOOKUP(A20,A21:A199,1,FALSE),0)</f>
        <v>0</v>
      </c>
      <c r="R21">
        <f t="shared" si="0"/>
        <v>0</v>
      </c>
      <c r="S21">
        <f t="shared" si="1"/>
        <v>0</v>
      </c>
      <c r="T21">
        <f t="shared" si="2"/>
        <v>3</v>
      </c>
      <c r="U21">
        <f t="shared" si="3"/>
        <v>0</v>
      </c>
      <c r="V21">
        <f t="shared" si="4"/>
        <v>0</v>
      </c>
    </row>
    <row r="22" spans="1:22" ht="15">
      <c r="A22" s="10">
        <v>90</v>
      </c>
      <c r="B22" s="11" t="s">
        <v>31</v>
      </c>
      <c r="C22" s="37">
        <v>0</v>
      </c>
      <c r="D22" s="28"/>
      <c r="E22" s="31"/>
      <c r="F22" s="30"/>
      <c r="G22" s="30"/>
      <c r="H22" s="20" t="str">
        <f t="shared" si="5"/>
        <v>OK</v>
      </c>
      <c r="P22">
        <f>IF(A21&lt;&gt;0,IF(SUM($A$14:A22)&gt;0,0,"INSERIRE CODICE VOCE"),"INSERIRE CODICE VOCE")</f>
        <v>0</v>
      </c>
      <c r="Q22">
        <f>_xlfn.IFERROR(VLOOKUP(A21,A22:A199,1,FALSE),0)</f>
        <v>0</v>
      </c>
      <c r="R22">
        <f t="shared" si="0"/>
        <v>0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0</v>
      </c>
    </row>
    <row r="23" spans="1:22" ht="15">
      <c r="A23" s="10">
        <v>100</v>
      </c>
      <c r="B23" s="11" t="s">
        <v>32</v>
      </c>
      <c r="C23" s="36">
        <v>763.35</v>
      </c>
      <c r="D23" s="27"/>
      <c r="E23" s="31"/>
      <c r="F23" s="30"/>
      <c r="G23" s="30"/>
      <c r="H23" s="20" t="str">
        <f t="shared" si="5"/>
        <v>EVITA l'utilizzo di caratteri speciali quali -,_,€,#,£,$,%,&amp;</v>
      </c>
      <c r="P23">
        <f>IF(A22&lt;&gt;0,IF(SUM($A$14:A23)&gt;0,0,"INSERIRE CODICE VOCE"),"INSERIRE CODICE VOCE")</f>
        <v>0</v>
      </c>
      <c r="Q23">
        <f>_xlfn.IFERROR(VLOOKUP(A22,A23:A199,1,FALSE),0)</f>
        <v>0</v>
      </c>
      <c r="R23">
        <f t="shared" si="0"/>
        <v>0</v>
      </c>
      <c r="S23">
        <f t="shared" si="1"/>
        <v>0</v>
      </c>
      <c r="T23">
        <f t="shared" si="2"/>
        <v>3</v>
      </c>
      <c r="U23">
        <f t="shared" si="3"/>
        <v>0</v>
      </c>
      <c r="V23">
        <f t="shared" si="4"/>
        <v>0</v>
      </c>
    </row>
    <row r="24" spans="1:22" ht="15">
      <c r="A24" s="10">
        <v>110</v>
      </c>
      <c r="B24" s="11" t="s">
        <v>33</v>
      </c>
      <c r="C24" s="36">
        <v>7872.28</v>
      </c>
      <c r="D24" s="27"/>
      <c r="E24" s="31"/>
      <c r="F24" s="30"/>
      <c r="G24" s="30"/>
      <c r="H24" s="20" t="str">
        <f t="shared" si="5"/>
        <v>EVITA l'utilizzo di caratteri speciali quali -,_,€,#,£,$,%,&amp;</v>
      </c>
      <c r="P24">
        <f>IF(A23&lt;&gt;0,IF(SUM($A$14:A24)&gt;0,0,"INSERIRE CODICE VOCE"),"INSERIRE CODICE VOCE")</f>
        <v>0</v>
      </c>
      <c r="Q24">
        <f>_xlfn.IFERROR(VLOOKUP(A23,A24:A199,1,FALSE),0)</f>
        <v>0</v>
      </c>
      <c r="R24">
        <f t="shared" si="0"/>
        <v>0</v>
      </c>
      <c r="S24">
        <f t="shared" si="1"/>
        <v>0</v>
      </c>
      <c r="T24">
        <f t="shared" si="2"/>
        <v>3</v>
      </c>
      <c r="U24">
        <f t="shared" si="3"/>
        <v>0</v>
      </c>
      <c r="V24">
        <f t="shared" si="4"/>
        <v>0</v>
      </c>
    </row>
    <row r="25" spans="1:22" ht="15">
      <c r="A25" s="10">
        <v>120</v>
      </c>
      <c r="B25" s="11" t="s">
        <v>34</v>
      </c>
      <c r="C25" s="37">
        <v>8635.63</v>
      </c>
      <c r="D25" s="28"/>
      <c r="E25" s="31"/>
      <c r="F25" s="30"/>
      <c r="G25" s="30"/>
      <c r="H25" s="20" t="str">
        <f t="shared" si="5"/>
        <v>EVITA l'utilizzo di caratteri speciali quali -,_,€,#,£,$,%,&amp;</v>
      </c>
      <c r="P25">
        <f>IF(A24&lt;&gt;0,IF(SUM($A$14:A25)&gt;0,0,"INSERIRE CODICE VOCE"),"INSERIRE CODICE VOCE")</f>
        <v>0</v>
      </c>
      <c r="Q25">
        <f>_xlfn.IFERROR(VLOOKUP(A24,A25:A199,1,FALSE),0)</f>
        <v>0</v>
      </c>
      <c r="R25">
        <f t="shared" si="0"/>
        <v>0</v>
      </c>
      <c r="S25">
        <f t="shared" si="1"/>
        <v>0</v>
      </c>
      <c r="T25">
        <f t="shared" si="2"/>
        <v>3</v>
      </c>
      <c r="U25">
        <f t="shared" si="3"/>
        <v>0</v>
      </c>
      <c r="V25">
        <f t="shared" si="4"/>
        <v>0</v>
      </c>
    </row>
    <row r="26" spans="1:22" ht="15">
      <c r="A26" s="10">
        <v>130</v>
      </c>
      <c r="B26" s="11" t="s">
        <v>35</v>
      </c>
      <c r="C26" s="36">
        <v>8635.63</v>
      </c>
      <c r="D26" s="27"/>
      <c r="E26" s="31"/>
      <c r="F26" s="30"/>
      <c r="G26" s="30"/>
      <c r="H26" s="20" t="str">
        <f t="shared" si="5"/>
        <v>EVITA l'utilizzo di caratteri speciali quali -,_,€,#,£,$,%,&amp;</v>
      </c>
      <c r="P26">
        <f>IF(A25&lt;&gt;0,IF(SUM($A$14:A26)&gt;0,0,"INSERIRE CODICE VOCE"),"INSERIRE CODICE VOCE")</f>
        <v>0</v>
      </c>
      <c r="Q26">
        <f>_xlfn.IFERROR(VLOOKUP(A25,A26:A199,1,FALSE),0)</f>
        <v>0</v>
      </c>
      <c r="R26">
        <f t="shared" si="0"/>
        <v>0</v>
      </c>
      <c r="S26">
        <f t="shared" si="1"/>
        <v>0</v>
      </c>
      <c r="T26">
        <f t="shared" si="2"/>
        <v>3</v>
      </c>
      <c r="U26">
        <f t="shared" si="3"/>
        <v>0</v>
      </c>
      <c r="V26">
        <f t="shared" si="4"/>
        <v>0</v>
      </c>
    </row>
    <row r="27" spans="1:22" ht="15">
      <c r="A27" s="10">
        <v>140</v>
      </c>
      <c r="B27" s="11" t="s">
        <v>31</v>
      </c>
      <c r="C27" s="36">
        <v>0</v>
      </c>
      <c r="D27" s="27"/>
      <c r="E27" s="32"/>
      <c r="F27" s="33"/>
      <c r="G27" s="33"/>
      <c r="H27" s="20" t="str">
        <f t="shared" si="5"/>
        <v>OK</v>
      </c>
      <c r="P27">
        <f>IF(A26&lt;&gt;0,IF(SUM($A$14:A27)&gt;0,0,"INSERIRE CODICE VOCE"),"INSERIRE CODICE VOCE")</f>
        <v>0</v>
      </c>
      <c r="Q27">
        <f>_xlfn.IFERROR(VLOOKUP(A26,A27:A199,1,FALSE),0)</f>
        <v>0</v>
      </c>
      <c r="R27">
        <f t="shared" si="0"/>
        <v>0</v>
      </c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</row>
    <row r="28" spans="1:22" ht="15">
      <c r="A28" s="10">
        <v>150</v>
      </c>
      <c r="B28" s="11" t="s">
        <v>36</v>
      </c>
      <c r="C28" s="37">
        <v>1500</v>
      </c>
      <c r="D28" s="28"/>
      <c r="E28" s="29"/>
      <c r="F28" s="34"/>
      <c r="G28" s="28"/>
      <c r="H28" s="20" t="str">
        <f t="shared" si="5"/>
        <v>EVITA l'utilizzo di caratteri speciali quali -,_,€,#,£,$,%,&amp;</v>
      </c>
      <c r="P28">
        <f>IF(A27&lt;&gt;0,IF(SUM($A$14:A28)&gt;0,0,"INSERIRE CODICE VOCE"),"INSERIRE CODICE VOCE")</f>
        <v>0</v>
      </c>
      <c r="Q28">
        <f>_xlfn.IFERROR(VLOOKUP(A27,A28:A199,1,FALSE),0)</f>
        <v>0</v>
      </c>
      <c r="R28">
        <f t="shared" si="0"/>
        <v>0</v>
      </c>
      <c r="S28">
        <f t="shared" si="1"/>
        <v>0</v>
      </c>
      <c r="T28">
        <f t="shared" si="2"/>
        <v>3</v>
      </c>
      <c r="U28">
        <f t="shared" si="3"/>
        <v>0</v>
      </c>
      <c r="V28">
        <f t="shared" si="4"/>
        <v>0</v>
      </c>
    </row>
    <row r="29" spans="1:22" ht="15">
      <c r="A29" s="10">
        <v>160</v>
      </c>
      <c r="B29" s="11" t="s">
        <v>37</v>
      </c>
      <c r="C29" s="36">
        <v>1500</v>
      </c>
      <c r="D29" s="27"/>
      <c r="E29" s="29"/>
      <c r="F29" s="34"/>
      <c r="G29" s="28"/>
      <c r="H29" s="20" t="str">
        <f t="shared" si="5"/>
        <v>EVITA l'utilizzo di caratteri speciali quali -,_,€,#,£,$,%,&amp;</v>
      </c>
      <c r="P29">
        <f>IF(A28&lt;&gt;0,IF(SUM($A$14:A29)&gt;0,0,"INSERIRE CODICE VOCE"),"INSERIRE CODICE VOCE")</f>
        <v>0</v>
      </c>
      <c r="Q29">
        <f>_xlfn.IFERROR(VLOOKUP(A28,A29:A199,1,FALSE),0)</f>
        <v>0</v>
      </c>
      <c r="R29">
        <f t="shared" si="0"/>
        <v>0</v>
      </c>
      <c r="S29">
        <f t="shared" si="1"/>
        <v>0</v>
      </c>
      <c r="T29">
        <f t="shared" si="2"/>
        <v>3</v>
      </c>
      <c r="U29">
        <f t="shared" si="3"/>
        <v>0</v>
      </c>
      <c r="V29">
        <f t="shared" si="4"/>
        <v>0</v>
      </c>
    </row>
    <row r="30" spans="1:22" ht="15">
      <c r="A30" s="10">
        <v>170</v>
      </c>
      <c r="B30" s="11" t="s">
        <v>38</v>
      </c>
      <c r="C30" s="36">
        <v>1500</v>
      </c>
      <c r="D30" s="27"/>
      <c r="E30" s="29"/>
      <c r="F30" s="34"/>
      <c r="G30" s="28"/>
      <c r="H30" s="20" t="str">
        <f t="shared" si="5"/>
        <v>EVITA l'utilizzo di caratteri speciali quali -,_,€,#,£,$,%,&amp;</v>
      </c>
      <c r="P30">
        <f>IF(A29&lt;&gt;0,IF(SUM($A$14:A30)&gt;0,0,"INSERIRE CODICE VOCE"),"INSERIRE CODICE VOCE")</f>
        <v>0</v>
      </c>
      <c r="Q30">
        <f>_xlfn.IFERROR(VLOOKUP(A29,A30:A199,1,FALSE),0)</f>
        <v>0</v>
      </c>
      <c r="R30">
        <f t="shared" si="0"/>
        <v>0</v>
      </c>
      <c r="S30">
        <f t="shared" si="1"/>
        <v>0</v>
      </c>
      <c r="T30">
        <f t="shared" si="2"/>
        <v>3</v>
      </c>
      <c r="U30">
        <f t="shared" si="3"/>
        <v>0</v>
      </c>
      <c r="V30">
        <f t="shared" si="4"/>
        <v>0</v>
      </c>
    </row>
    <row r="31" spans="1:22" ht="15">
      <c r="A31" s="10">
        <v>180</v>
      </c>
      <c r="B31" s="11" t="s">
        <v>31</v>
      </c>
      <c r="C31" s="37">
        <v>0</v>
      </c>
      <c r="D31" s="28"/>
      <c r="E31" s="29"/>
      <c r="F31" s="34"/>
      <c r="G31" s="28"/>
      <c r="H31" s="20" t="str">
        <f t="shared" si="5"/>
        <v>OK</v>
      </c>
      <c r="P31">
        <f>IF(A30&lt;&gt;0,IF(SUM($A$14:A31)&gt;0,0,"INSERIRE CODICE VOCE"),"INSERIRE CODICE VOCE")</f>
        <v>0</v>
      </c>
      <c r="Q31">
        <f>_xlfn.IFERROR(VLOOKUP(A30,A31:A199,1,FALSE),0)</f>
        <v>0</v>
      </c>
      <c r="R31">
        <f t="shared" si="0"/>
        <v>0</v>
      </c>
      <c r="S31">
        <f t="shared" si="1"/>
        <v>0</v>
      </c>
      <c r="T31">
        <f t="shared" si="2"/>
        <v>0</v>
      </c>
      <c r="U31">
        <f t="shared" si="3"/>
        <v>0</v>
      </c>
      <c r="V31">
        <f t="shared" si="4"/>
        <v>0</v>
      </c>
    </row>
    <row r="32" spans="1:22" ht="15">
      <c r="A32" s="10">
        <v>190</v>
      </c>
      <c r="B32" s="11" t="s">
        <v>39</v>
      </c>
      <c r="C32" s="37">
        <v>75691.12</v>
      </c>
      <c r="D32" s="28"/>
      <c r="E32" s="29"/>
      <c r="F32" s="34"/>
      <c r="G32" s="28"/>
      <c r="H32" s="20" t="str">
        <f t="shared" si="5"/>
        <v>EVITA l'utilizzo di caratteri speciali quali -,_,€,#,£,$,%,&amp;</v>
      </c>
      <c r="P32">
        <f>IF(A31&lt;&gt;0,IF(SUM($A$14:A32)&gt;0,0,"INSERIRE CODICE VOCE"),"INSERIRE CODICE VOCE")</f>
        <v>0</v>
      </c>
      <c r="Q32">
        <f>_xlfn.IFERROR(VLOOKUP(A31,A32:A199,1,FALSE),0)</f>
        <v>0</v>
      </c>
      <c r="R32">
        <f t="shared" si="0"/>
        <v>0</v>
      </c>
      <c r="S32">
        <f t="shared" si="1"/>
        <v>0</v>
      </c>
      <c r="T32">
        <f t="shared" si="2"/>
        <v>3</v>
      </c>
      <c r="U32">
        <f t="shared" si="3"/>
        <v>0</v>
      </c>
      <c r="V32">
        <f t="shared" si="4"/>
        <v>0</v>
      </c>
    </row>
    <row r="33" spans="1:22" ht="15">
      <c r="A33" s="10">
        <v>200</v>
      </c>
      <c r="B33" s="11" t="s">
        <v>31</v>
      </c>
      <c r="C33" s="37">
        <v>0</v>
      </c>
      <c r="D33" s="28"/>
      <c r="E33" s="29"/>
      <c r="F33" s="34"/>
      <c r="G33" s="28"/>
      <c r="H33" s="20" t="str">
        <f t="shared" si="5"/>
        <v>OK</v>
      </c>
      <c r="P33">
        <f>IF(A32&lt;&gt;0,IF(SUM($A$14:A33)&gt;0,0,"INSERIRE CODICE VOCE"),"INSERIRE CODICE VOCE")</f>
        <v>0</v>
      </c>
      <c r="Q33">
        <f>_xlfn.IFERROR(VLOOKUP(A32,A33:A199,1,FALSE),0)</f>
        <v>0</v>
      </c>
      <c r="R33">
        <f t="shared" si="0"/>
        <v>0</v>
      </c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0</v>
      </c>
    </row>
    <row r="34" spans="1:22" ht="15">
      <c r="A34" s="10">
        <v>210</v>
      </c>
      <c r="B34" s="11" t="s">
        <v>40</v>
      </c>
      <c r="C34" s="37">
        <v>59.29</v>
      </c>
      <c r="D34" s="28"/>
      <c r="E34" s="29"/>
      <c r="F34" s="34"/>
      <c r="G34" s="28"/>
      <c r="H34" s="20" t="str">
        <f t="shared" si="5"/>
        <v>EVITA l'utilizzo di caratteri speciali quali -,_,€,#,£,$,%,&amp;</v>
      </c>
      <c r="P34">
        <f>IF(A33&lt;&gt;0,IF(SUM($A$14:A34)&gt;0,0,"INSERIRE CODICE VOCE"),"INSERIRE CODICE VOCE")</f>
        <v>0</v>
      </c>
      <c r="Q34">
        <f>_xlfn.IFERROR(VLOOKUP(A33,A34:A199,1,FALSE),0)</f>
        <v>0</v>
      </c>
      <c r="R34">
        <f t="shared" si="0"/>
        <v>0</v>
      </c>
      <c r="S34">
        <f t="shared" si="1"/>
        <v>0</v>
      </c>
      <c r="T34">
        <f t="shared" si="2"/>
        <v>3</v>
      </c>
      <c r="U34">
        <f t="shared" si="3"/>
        <v>0</v>
      </c>
      <c r="V34">
        <f t="shared" si="4"/>
        <v>0</v>
      </c>
    </row>
    <row r="35" spans="1:22" ht="15">
      <c r="A35" s="10">
        <v>220</v>
      </c>
      <c r="B35" s="11" t="s">
        <v>41</v>
      </c>
      <c r="C35" s="37">
        <v>59.29</v>
      </c>
      <c r="D35" s="28"/>
      <c r="E35" s="29"/>
      <c r="F35" s="34"/>
      <c r="G35" s="28"/>
      <c r="H35" s="20" t="str">
        <f t="shared" si="5"/>
        <v>EVITA l'utilizzo di caratteri speciali quali -,_,€,#,£,$,%,&amp;</v>
      </c>
      <c r="P35">
        <f>IF(A34&lt;&gt;0,IF(SUM($A$14:A35)&gt;0,0,"INSERIRE CODICE VOCE"),"INSERIRE CODICE VOCE")</f>
        <v>0</v>
      </c>
      <c r="Q35">
        <f>_xlfn.IFERROR(VLOOKUP(A34,A35:A199,1,FALSE),0)</f>
        <v>0</v>
      </c>
      <c r="R35">
        <f t="shared" si="0"/>
        <v>0</v>
      </c>
      <c r="S35">
        <f t="shared" si="1"/>
        <v>0</v>
      </c>
      <c r="T35">
        <f t="shared" si="2"/>
        <v>3</v>
      </c>
      <c r="U35">
        <f t="shared" si="3"/>
        <v>0</v>
      </c>
      <c r="V35">
        <f t="shared" si="4"/>
        <v>0</v>
      </c>
    </row>
    <row r="36" spans="1:22" ht="15">
      <c r="A36" s="10">
        <v>230</v>
      </c>
      <c r="B36" s="11" t="s">
        <v>42</v>
      </c>
      <c r="C36" s="37">
        <v>59.29</v>
      </c>
      <c r="D36" s="28"/>
      <c r="E36" s="29"/>
      <c r="F36" s="34"/>
      <c r="G36" s="28"/>
      <c r="H36" s="20" t="str">
        <f t="shared" si="5"/>
        <v>EVITA l'utilizzo di caratteri speciali quali -,_,€,#,£,$,%,&amp;</v>
      </c>
      <c r="P36">
        <f>IF(A35&lt;&gt;0,IF(SUM($A$14:A36)&gt;0,0,"INSERIRE CODICE VOCE"),"INSERIRE CODICE VOCE")</f>
        <v>0</v>
      </c>
      <c r="Q36">
        <f>_xlfn.IFERROR(VLOOKUP(A35,A36:A199,1,FALSE),0)</f>
        <v>0</v>
      </c>
      <c r="R36">
        <f t="shared" si="0"/>
        <v>0</v>
      </c>
      <c r="S36">
        <f t="shared" si="1"/>
        <v>0</v>
      </c>
      <c r="T36">
        <f t="shared" si="2"/>
        <v>3</v>
      </c>
      <c r="U36">
        <f t="shared" si="3"/>
        <v>0</v>
      </c>
      <c r="V36">
        <f t="shared" si="4"/>
        <v>0</v>
      </c>
    </row>
    <row r="37" spans="1:22" ht="15">
      <c r="A37" s="10">
        <v>240</v>
      </c>
      <c r="B37" s="11" t="s">
        <v>31</v>
      </c>
      <c r="C37" s="37">
        <v>0</v>
      </c>
      <c r="D37" s="28"/>
      <c r="E37" s="29"/>
      <c r="F37" s="34"/>
      <c r="G37" s="28"/>
      <c r="H37" s="20" t="str">
        <f t="shared" si="5"/>
        <v>OK</v>
      </c>
      <c r="P37">
        <f>IF(A36&lt;&gt;0,IF(SUM($A$14:A37)&gt;0,0,"INSERIRE CODICE VOCE"),"INSERIRE CODICE VOCE")</f>
        <v>0</v>
      </c>
      <c r="Q37">
        <f>_xlfn.IFERROR(VLOOKUP(A36,A37:A199,1,FALSE),0)</f>
        <v>0</v>
      </c>
      <c r="R37">
        <f t="shared" si="0"/>
        <v>0</v>
      </c>
      <c r="S37">
        <f t="shared" si="1"/>
        <v>0</v>
      </c>
      <c r="T37">
        <f t="shared" si="2"/>
        <v>0</v>
      </c>
      <c r="U37">
        <f t="shared" si="3"/>
        <v>0</v>
      </c>
      <c r="V37">
        <f t="shared" si="4"/>
        <v>0</v>
      </c>
    </row>
    <row r="38" spans="1:22" ht="15">
      <c r="A38" s="10">
        <v>250</v>
      </c>
      <c r="B38" s="11" t="s">
        <v>43</v>
      </c>
      <c r="C38" s="38">
        <v>1945.6</v>
      </c>
      <c r="D38" s="30"/>
      <c r="E38" s="31"/>
      <c r="F38" s="30"/>
      <c r="G38" s="30"/>
      <c r="H38" s="20" t="str">
        <f t="shared" si="5"/>
        <v>EVITA l'utilizzo di caratteri speciali quali -,_,€,#,£,$,%,&amp;</v>
      </c>
      <c r="P38">
        <f>IF(A37&lt;&gt;0,IF(SUM($A$14:A38)&gt;0,0,"INSERIRE CODICE VOCE"),"INSERIRE CODICE VOCE")</f>
        <v>0</v>
      </c>
      <c r="Q38">
        <f>_xlfn.IFERROR(VLOOKUP(A37,A38:A199,1,FALSE),0)</f>
        <v>0</v>
      </c>
      <c r="R38">
        <f t="shared" si="0"/>
        <v>0</v>
      </c>
      <c r="S38">
        <f t="shared" si="1"/>
        <v>0</v>
      </c>
      <c r="T38">
        <f t="shared" si="2"/>
        <v>3</v>
      </c>
      <c r="U38">
        <f t="shared" si="3"/>
        <v>0</v>
      </c>
      <c r="V38">
        <f t="shared" si="4"/>
        <v>0</v>
      </c>
    </row>
    <row r="39" spans="1:22" ht="15">
      <c r="A39" s="10">
        <v>260</v>
      </c>
      <c r="B39" s="11" t="s">
        <v>44</v>
      </c>
      <c r="C39" s="38">
        <v>842</v>
      </c>
      <c r="D39" s="30"/>
      <c r="E39" s="31"/>
      <c r="F39" s="30"/>
      <c r="G39" s="30"/>
      <c r="H39" s="20" t="str">
        <f t="shared" si="5"/>
        <v>EVITA l'utilizzo di caratteri speciali quali -,_,€,#,£,$,%,&amp;</v>
      </c>
      <c r="P39">
        <f>IF(A38&lt;&gt;0,IF(SUM($A$14:A39)&gt;0,0,"INSERIRE CODICE VOCE"),"INSERIRE CODICE VOCE")</f>
        <v>0</v>
      </c>
      <c r="Q39">
        <f>_xlfn.IFERROR(VLOOKUP(A38,A39:A199,1,FALSE),0)</f>
        <v>0</v>
      </c>
      <c r="R39">
        <f t="shared" si="0"/>
        <v>0</v>
      </c>
      <c r="S39">
        <f t="shared" si="1"/>
        <v>0</v>
      </c>
      <c r="T39">
        <f t="shared" si="2"/>
        <v>3</v>
      </c>
      <c r="U39">
        <f t="shared" si="3"/>
        <v>0</v>
      </c>
      <c r="V39">
        <f t="shared" si="4"/>
        <v>0</v>
      </c>
    </row>
    <row r="40" spans="1:22" ht="15">
      <c r="A40" s="10">
        <v>270</v>
      </c>
      <c r="B40" s="11" t="s">
        <v>45</v>
      </c>
      <c r="C40" s="38">
        <v>1.95</v>
      </c>
      <c r="D40" s="30"/>
      <c r="E40" s="31"/>
      <c r="F40" s="30"/>
      <c r="G40" s="30"/>
      <c r="H40" s="20" t="str">
        <f t="shared" si="5"/>
        <v>EVITA l'utilizzo di caratteri speciali quali -,_,€,#,£,$,%,&amp;</v>
      </c>
      <c r="P40">
        <f>IF(A39&lt;&gt;0,IF(SUM($A$14:A40)&gt;0,0,"INSERIRE CODICE VOCE"),"INSERIRE CODICE VOCE")</f>
        <v>0</v>
      </c>
      <c r="Q40">
        <f>_xlfn.IFERROR(VLOOKUP(A39,A40:A199,1,FALSE),0)</f>
        <v>0</v>
      </c>
      <c r="R40">
        <f t="shared" si="0"/>
        <v>0</v>
      </c>
      <c r="S40">
        <f t="shared" si="1"/>
        <v>0</v>
      </c>
      <c r="T40">
        <f t="shared" si="2"/>
        <v>3</v>
      </c>
      <c r="U40">
        <f t="shared" si="3"/>
        <v>0</v>
      </c>
      <c r="V40">
        <f t="shared" si="4"/>
        <v>0</v>
      </c>
    </row>
    <row r="41" spans="1:22" ht="15">
      <c r="A41" s="10">
        <v>280</v>
      </c>
      <c r="B41" s="11" t="s">
        <v>46</v>
      </c>
      <c r="C41" s="38">
        <v>3808</v>
      </c>
      <c r="D41" s="30"/>
      <c r="E41" s="31"/>
      <c r="F41" s="30"/>
      <c r="G41" s="30"/>
      <c r="H41" s="20" t="str">
        <f t="shared" si="5"/>
        <v>EVITA l'utilizzo di caratteri speciali quali -,_,€,#,£,$,%,&amp;</v>
      </c>
      <c r="P41">
        <f>IF(A40&lt;&gt;0,IF(SUM($A$14:A41)&gt;0,0,"INSERIRE CODICE VOCE"),"INSERIRE CODICE VOCE")</f>
        <v>0</v>
      </c>
      <c r="Q41">
        <f>_xlfn.IFERROR(VLOOKUP(A40,A41:A199,1,FALSE),0)</f>
        <v>0</v>
      </c>
      <c r="R41">
        <f t="shared" si="0"/>
        <v>0</v>
      </c>
      <c r="S41">
        <f t="shared" si="1"/>
        <v>0</v>
      </c>
      <c r="T41">
        <f t="shared" si="2"/>
        <v>3</v>
      </c>
      <c r="U41">
        <f t="shared" si="3"/>
        <v>0</v>
      </c>
      <c r="V41">
        <f t="shared" si="4"/>
        <v>0</v>
      </c>
    </row>
    <row r="42" spans="1:22" ht="15">
      <c r="A42" s="10">
        <v>290</v>
      </c>
      <c r="B42" s="11" t="s">
        <v>47</v>
      </c>
      <c r="C42" s="38">
        <v>6597.55</v>
      </c>
      <c r="D42" s="30"/>
      <c r="E42" s="31"/>
      <c r="F42" s="30"/>
      <c r="G42" s="30"/>
      <c r="H42" s="20" t="str">
        <f t="shared" si="5"/>
        <v>EVITA l'utilizzo di caratteri speciali quali -,_,€,#,£,$,%,&amp;</v>
      </c>
      <c r="P42">
        <f>IF(A41&lt;&gt;0,IF(SUM($A$14:A42)&gt;0,0,"INSERIRE CODICE VOCE"),"INSERIRE CODICE VOCE")</f>
        <v>0</v>
      </c>
      <c r="Q42">
        <f>_xlfn.IFERROR(VLOOKUP(A41,A42:A199,1,FALSE),0)</f>
        <v>0</v>
      </c>
      <c r="R42">
        <f t="shared" si="0"/>
        <v>0</v>
      </c>
      <c r="S42">
        <f t="shared" si="1"/>
        <v>0</v>
      </c>
      <c r="T42">
        <f t="shared" si="2"/>
        <v>3</v>
      </c>
      <c r="U42">
        <f t="shared" si="3"/>
        <v>0</v>
      </c>
      <c r="V42">
        <f t="shared" si="4"/>
        <v>0</v>
      </c>
    </row>
    <row r="43" spans="1:22" ht="15">
      <c r="A43" s="10">
        <v>300</v>
      </c>
      <c r="B43" s="11" t="s">
        <v>48</v>
      </c>
      <c r="C43" s="38">
        <v>772.22</v>
      </c>
      <c r="D43" s="30"/>
      <c r="E43" s="31"/>
      <c r="F43" s="30"/>
      <c r="G43" s="30"/>
      <c r="H43" s="20" t="str">
        <f t="shared" si="5"/>
        <v>EVITA l'utilizzo di caratteri speciali quali -,_,€,#,£,$,%,&amp;</v>
      </c>
      <c r="P43">
        <f>IF(A42&lt;&gt;0,IF(SUM($A$14:A43)&gt;0,0,"INSERIRE CODICE VOCE"),"INSERIRE CODICE VOCE")</f>
        <v>0</v>
      </c>
      <c r="Q43">
        <f>_xlfn.IFERROR(VLOOKUP(A42,A43:A199,1,FALSE),0)</f>
        <v>0</v>
      </c>
      <c r="R43">
        <f t="shared" si="0"/>
        <v>0</v>
      </c>
      <c r="S43">
        <f t="shared" si="1"/>
        <v>0</v>
      </c>
      <c r="T43">
        <f t="shared" si="2"/>
        <v>3</v>
      </c>
      <c r="U43">
        <f t="shared" si="3"/>
        <v>0</v>
      </c>
      <c r="V43">
        <f t="shared" si="4"/>
        <v>0</v>
      </c>
    </row>
    <row r="44" spans="1:22" ht="15">
      <c r="A44" s="10">
        <v>310</v>
      </c>
      <c r="B44" s="11" t="s">
        <v>49</v>
      </c>
      <c r="C44" s="38">
        <v>772.22</v>
      </c>
      <c r="D44" s="30"/>
      <c r="E44" s="31"/>
      <c r="F44" s="30"/>
      <c r="G44" s="30"/>
      <c r="H44" s="20" t="str">
        <f t="shared" si="5"/>
        <v>EVITA l'utilizzo di caratteri speciali quali -,_,€,#,£,$,%,&amp;</v>
      </c>
      <c r="P44">
        <f>IF(A43&lt;&gt;0,IF(SUM($A$14:A44)&gt;0,0,"INSERIRE CODICE VOCE"),"INSERIRE CODICE VOCE")</f>
        <v>0</v>
      </c>
      <c r="Q44">
        <f>_xlfn.IFERROR(VLOOKUP(A43,A44:A199,1,FALSE),0)</f>
        <v>0</v>
      </c>
      <c r="R44">
        <f t="shared" si="0"/>
        <v>0</v>
      </c>
      <c r="S44">
        <f t="shared" si="1"/>
        <v>0</v>
      </c>
      <c r="T44">
        <f t="shared" si="2"/>
        <v>3</v>
      </c>
      <c r="U44">
        <f t="shared" si="3"/>
        <v>0</v>
      </c>
      <c r="V44">
        <f t="shared" si="4"/>
        <v>0</v>
      </c>
    </row>
    <row r="45" spans="1:22" ht="15">
      <c r="A45" s="10">
        <v>320</v>
      </c>
      <c r="B45" s="11" t="s">
        <v>50</v>
      </c>
      <c r="C45" s="38">
        <v>3963.51</v>
      </c>
      <c r="D45" s="30"/>
      <c r="E45" s="31"/>
      <c r="F45" s="30"/>
      <c r="G45" s="30"/>
      <c r="H45" s="20" t="str">
        <f t="shared" si="5"/>
        <v>EVITA l'utilizzo di caratteri speciali quali -,_,€,#,£,$,%,&amp;</v>
      </c>
      <c r="P45">
        <f>IF(A44&lt;&gt;0,IF(SUM($A$14:A45)&gt;0,0,"INSERIRE CODICE VOCE"),"INSERIRE CODICE VOCE")</f>
        <v>0</v>
      </c>
      <c r="Q45">
        <f>_xlfn.IFERROR(VLOOKUP(A44,A45:A199,1,FALSE),0)</f>
        <v>0</v>
      </c>
      <c r="R45">
        <f t="shared" si="0"/>
        <v>0</v>
      </c>
      <c r="S45">
        <f t="shared" si="1"/>
        <v>0</v>
      </c>
      <c r="T45">
        <f t="shared" si="2"/>
        <v>3</v>
      </c>
      <c r="U45">
        <f t="shared" si="3"/>
        <v>0</v>
      </c>
      <c r="V45">
        <f t="shared" si="4"/>
        <v>0</v>
      </c>
    </row>
    <row r="46" spans="1:22" ht="15">
      <c r="A46" s="10">
        <v>330</v>
      </c>
      <c r="B46" s="11" t="s">
        <v>51</v>
      </c>
      <c r="C46" s="38">
        <v>8516</v>
      </c>
      <c r="D46" s="30"/>
      <c r="E46" s="31"/>
      <c r="F46" s="30"/>
      <c r="G46" s="30"/>
      <c r="H46" s="20" t="str">
        <f t="shared" si="5"/>
        <v>EVITA l'utilizzo di caratteri speciali quali -,_,€,#,£,$,%,&amp;</v>
      </c>
      <c r="P46">
        <f>IF(A45&lt;&gt;0,IF(SUM($A$14:A46)&gt;0,0,"INSERIRE CODICE VOCE"),"INSERIRE CODICE VOCE")</f>
        <v>0</v>
      </c>
      <c r="Q46">
        <f>_xlfn.IFERROR(VLOOKUP(A45,A46:A199,1,FALSE),0)</f>
        <v>0</v>
      </c>
      <c r="R46">
        <f t="shared" si="0"/>
        <v>0</v>
      </c>
      <c r="S46">
        <f t="shared" si="1"/>
        <v>0</v>
      </c>
      <c r="T46">
        <f t="shared" si="2"/>
        <v>3</v>
      </c>
      <c r="U46">
        <f t="shared" si="3"/>
        <v>0</v>
      </c>
      <c r="V46">
        <f t="shared" si="4"/>
        <v>0</v>
      </c>
    </row>
    <row r="47" spans="1:22" ht="15">
      <c r="A47" s="10">
        <v>340</v>
      </c>
      <c r="B47" s="11" t="s">
        <v>191</v>
      </c>
      <c r="C47" s="38">
        <v>12.76</v>
      </c>
      <c r="D47" s="30"/>
      <c r="E47" s="31"/>
      <c r="F47" s="30"/>
      <c r="G47" s="30"/>
      <c r="H47" s="20" t="str">
        <f t="shared" si="5"/>
        <v>EVITA l'utilizzo di caratteri speciali quali -,_,€,#,£,$,%,&amp;</v>
      </c>
      <c r="P47">
        <f>IF(A46&lt;&gt;0,IF(SUM($A$14:A47)&gt;0,0,"INSERIRE CODICE VOCE"),"INSERIRE CODICE VOCE")</f>
        <v>0</v>
      </c>
      <c r="Q47">
        <f>_xlfn.IFERROR(VLOOKUP(A46,A47:A199,1,FALSE),0)</f>
        <v>0</v>
      </c>
      <c r="R47">
        <f t="shared" si="0"/>
        <v>0</v>
      </c>
      <c r="S47">
        <f t="shared" si="1"/>
        <v>0</v>
      </c>
      <c r="T47">
        <f t="shared" si="2"/>
        <v>3</v>
      </c>
      <c r="U47">
        <f t="shared" si="3"/>
        <v>0</v>
      </c>
      <c r="V47">
        <f t="shared" si="4"/>
        <v>0</v>
      </c>
    </row>
    <row r="48" spans="1:22" ht="15">
      <c r="A48" s="10">
        <v>350</v>
      </c>
      <c r="B48" s="11" t="s">
        <v>192</v>
      </c>
      <c r="C48" s="38">
        <v>4.19</v>
      </c>
      <c r="D48" s="30"/>
      <c r="E48" s="31"/>
      <c r="F48" s="30"/>
      <c r="G48" s="30"/>
      <c r="H48" s="20" t="str">
        <f t="shared" si="5"/>
        <v>EVITA l'utilizzo di caratteri speciali quali -,_,€,#,£,$,%,&amp;</v>
      </c>
      <c r="P48">
        <f>IF(A47&lt;&gt;0,IF(SUM($A$14:A48)&gt;0,0,"INSERIRE CODICE VOCE"),"INSERIRE CODICE VOCE")</f>
        <v>0</v>
      </c>
      <c r="Q48">
        <f>_xlfn.IFERROR(VLOOKUP(A47,A48:A199,1,FALSE),0)</f>
        <v>0</v>
      </c>
      <c r="R48">
        <f t="shared" si="0"/>
        <v>0</v>
      </c>
      <c r="S48">
        <f t="shared" si="1"/>
        <v>0</v>
      </c>
      <c r="T48">
        <f t="shared" si="2"/>
        <v>3</v>
      </c>
      <c r="U48">
        <f t="shared" si="3"/>
        <v>0</v>
      </c>
      <c r="V48">
        <f t="shared" si="4"/>
        <v>0</v>
      </c>
    </row>
    <row r="49" spans="1:22" ht="15">
      <c r="A49" s="10">
        <v>360</v>
      </c>
      <c r="B49" s="11" t="s">
        <v>194</v>
      </c>
      <c r="C49" s="38">
        <v>320.95</v>
      </c>
      <c r="D49" s="30"/>
      <c r="E49" s="31"/>
      <c r="F49" s="30"/>
      <c r="G49" s="30"/>
      <c r="H49" s="20" t="str">
        <f t="shared" si="5"/>
        <v>EVITA l'utilizzo di caratteri speciali quali -,_,€,#,£,$,%,&amp;</v>
      </c>
      <c r="P49">
        <f>IF(A48&lt;&gt;0,IF(SUM($A$14:A49)&gt;0,0,"INSERIRE CODICE VOCE"),"INSERIRE CODICE VOCE")</f>
        <v>0</v>
      </c>
      <c r="Q49">
        <f>_xlfn.IFERROR(VLOOKUP(A48,A49:A199,1,FALSE),0)</f>
        <v>0</v>
      </c>
      <c r="R49">
        <f t="shared" si="0"/>
        <v>0</v>
      </c>
      <c r="S49">
        <f t="shared" si="1"/>
        <v>0</v>
      </c>
      <c r="T49">
        <f t="shared" si="2"/>
        <v>3</v>
      </c>
      <c r="U49">
        <f t="shared" si="3"/>
        <v>0</v>
      </c>
      <c r="V49">
        <f t="shared" si="4"/>
        <v>0</v>
      </c>
    </row>
    <row r="50" spans="1:22" ht="15">
      <c r="A50" s="10">
        <v>370</v>
      </c>
      <c r="B50" s="11" t="s">
        <v>195</v>
      </c>
      <c r="C50" s="38">
        <v>911.56</v>
      </c>
      <c r="D50" s="30"/>
      <c r="E50" s="31"/>
      <c r="F50" s="30"/>
      <c r="G50" s="30"/>
      <c r="H50" s="20" t="str">
        <f t="shared" si="5"/>
        <v>EVITA l'utilizzo di caratteri speciali quali -,_,€,#,£,$,%,&amp;</v>
      </c>
      <c r="P50">
        <f>IF(A49&lt;&gt;0,IF(SUM($A$14:A50)&gt;0,0,"INSERIRE CODICE VOCE"),"INSERIRE CODICE VOCE")</f>
        <v>0</v>
      </c>
      <c r="Q50">
        <f>_xlfn.IFERROR(VLOOKUP(A49,A50:A199,1,FALSE),0)</f>
        <v>0</v>
      </c>
      <c r="R50">
        <f t="shared" si="0"/>
        <v>0</v>
      </c>
      <c r="S50">
        <f t="shared" si="1"/>
        <v>0</v>
      </c>
      <c r="T50">
        <f t="shared" si="2"/>
        <v>3</v>
      </c>
      <c r="U50">
        <f t="shared" si="3"/>
        <v>0</v>
      </c>
      <c r="V50">
        <f t="shared" si="4"/>
        <v>0</v>
      </c>
    </row>
    <row r="51" spans="1:22" ht="15">
      <c r="A51" s="10">
        <v>380</v>
      </c>
      <c r="B51" s="11" t="s">
        <v>196</v>
      </c>
      <c r="C51" s="38">
        <v>1190.22</v>
      </c>
      <c r="D51" s="30"/>
      <c r="E51" s="31"/>
      <c r="F51" s="30"/>
      <c r="G51" s="30"/>
      <c r="H51" s="20" t="str">
        <f t="shared" si="5"/>
        <v>EVITA l'utilizzo di caratteri speciali quali -,_,€,#,£,$,%,&amp;</v>
      </c>
      <c r="P51">
        <f>IF(A50&lt;&gt;0,IF(SUM($A$14:A51)&gt;0,0,"INSERIRE CODICE VOCE"),"INSERIRE CODICE VOCE")</f>
        <v>0</v>
      </c>
      <c r="Q51">
        <f>_xlfn.IFERROR(VLOOKUP(A50,A51:A199,1,FALSE),0)</f>
        <v>0</v>
      </c>
      <c r="R51">
        <f t="shared" si="0"/>
        <v>0</v>
      </c>
      <c r="S51">
        <f t="shared" si="1"/>
        <v>0</v>
      </c>
      <c r="T51">
        <f t="shared" si="2"/>
        <v>3</v>
      </c>
      <c r="U51">
        <f t="shared" si="3"/>
        <v>0</v>
      </c>
      <c r="V51">
        <f t="shared" si="4"/>
        <v>0</v>
      </c>
    </row>
    <row r="52" spans="1:22" ht="15">
      <c r="A52" s="10">
        <v>390</v>
      </c>
      <c r="B52" s="11" t="s">
        <v>52</v>
      </c>
      <c r="C52" s="38">
        <v>14919.19</v>
      </c>
      <c r="D52" s="30"/>
      <c r="E52" s="31"/>
      <c r="F52" s="30"/>
      <c r="G52" s="30"/>
      <c r="H52" s="20" t="str">
        <f t="shared" si="5"/>
        <v>EVITA l'utilizzo di caratteri speciali quali -,_,€,#,£,$,%,&amp;</v>
      </c>
      <c r="P52">
        <f>IF(A51&lt;&gt;0,IF(SUM($A$14:A52)&gt;0,0,"INSERIRE CODICE VOCE"),"INSERIRE CODICE VOCE")</f>
        <v>0</v>
      </c>
      <c r="Q52">
        <f>_xlfn.IFERROR(VLOOKUP(A51,A52:A199,1,FALSE),0)</f>
        <v>0</v>
      </c>
      <c r="R52">
        <f t="shared" si="0"/>
        <v>0</v>
      </c>
      <c r="S52">
        <f t="shared" si="1"/>
        <v>0</v>
      </c>
      <c r="T52">
        <f t="shared" si="2"/>
        <v>3</v>
      </c>
      <c r="U52">
        <f t="shared" si="3"/>
        <v>0</v>
      </c>
      <c r="V52">
        <f t="shared" si="4"/>
        <v>0</v>
      </c>
    </row>
    <row r="53" spans="1:22" ht="15">
      <c r="A53" s="10">
        <v>400</v>
      </c>
      <c r="B53" s="11" t="s">
        <v>53</v>
      </c>
      <c r="C53" s="38">
        <v>22288.96</v>
      </c>
      <c r="D53" s="30"/>
      <c r="E53" s="31"/>
      <c r="F53" s="30"/>
      <c r="G53" s="30"/>
      <c r="H53" s="20" t="str">
        <f t="shared" si="5"/>
        <v>EVITA l'utilizzo di caratteri speciali quali -,_,€,#,£,$,%,&amp;</v>
      </c>
      <c r="P53">
        <f>IF(A52&lt;&gt;0,IF(SUM($A$14:A53)&gt;0,0,"INSERIRE CODICE VOCE"),"INSERIRE CODICE VOCE")</f>
        <v>0</v>
      </c>
      <c r="Q53">
        <f>_xlfn.IFERROR(VLOOKUP(A52,A53:A199,1,FALSE),0)</f>
        <v>0</v>
      </c>
      <c r="R53">
        <f t="shared" si="0"/>
        <v>0</v>
      </c>
      <c r="S53">
        <f t="shared" si="1"/>
        <v>0</v>
      </c>
      <c r="T53">
        <f t="shared" si="2"/>
        <v>3</v>
      </c>
      <c r="U53">
        <f t="shared" si="3"/>
        <v>0</v>
      </c>
      <c r="V53">
        <f t="shared" si="4"/>
        <v>0</v>
      </c>
    </row>
    <row r="54" spans="1:22" ht="15">
      <c r="A54" s="10">
        <v>410</v>
      </c>
      <c r="B54" s="11" t="s">
        <v>31</v>
      </c>
      <c r="C54" s="38">
        <v>0</v>
      </c>
      <c r="D54" s="30"/>
      <c r="E54" s="31"/>
      <c r="F54" s="30"/>
      <c r="G54" s="30"/>
      <c r="H54" s="20" t="str">
        <f t="shared" si="5"/>
        <v>OK</v>
      </c>
      <c r="P54">
        <f>IF(A53&lt;&gt;0,IF(SUM($A$14:A54)&gt;0,0,"INSERIRE CODICE VOCE"),"INSERIRE CODICE VOCE")</f>
        <v>0</v>
      </c>
      <c r="Q54">
        <f>_xlfn.IFERROR(VLOOKUP(A53,A54:A199,1,FALSE),0)</f>
        <v>0</v>
      </c>
      <c r="R54">
        <f t="shared" si="0"/>
        <v>0</v>
      </c>
      <c r="S54">
        <f t="shared" si="1"/>
        <v>0</v>
      </c>
      <c r="T54">
        <f t="shared" si="2"/>
        <v>0</v>
      </c>
      <c r="U54">
        <f t="shared" si="3"/>
        <v>0</v>
      </c>
      <c r="V54">
        <f t="shared" si="4"/>
        <v>0</v>
      </c>
    </row>
    <row r="55" spans="1:22" ht="15">
      <c r="A55" s="10">
        <v>420</v>
      </c>
      <c r="B55" s="11" t="s">
        <v>188</v>
      </c>
      <c r="C55" s="38">
        <v>45874.84</v>
      </c>
      <c r="D55" s="30"/>
      <c r="E55" s="31"/>
      <c r="F55" s="30"/>
      <c r="G55" s="30"/>
      <c r="H55" s="20" t="str">
        <f t="shared" si="5"/>
        <v>EVITA l'utilizzo di caratteri speciali quali -,_,€,#,£,$,%,&amp;</v>
      </c>
      <c r="P55">
        <f>IF(A54&lt;&gt;0,IF(SUM($A$14:A55)&gt;0,0,"INSERIRE CODICE VOCE"),"INSERIRE CODICE VOCE")</f>
        <v>0</v>
      </c>
      <c r="Q55">
        <f>_xlfn.IFERROR(VLOOKUP(A54,A55:A199,1,FALSE),0)</f>
        <v>0</v>
      </c>
      <c r="R55">
        <f t="shared" si="0"/>
        <v>0</v>
      </c>
      <c r="S55">
        <f t="shared" si="1"/>
        <v>0</v>
      </c>
      <c r="T55">
        <f t="shared" si="2"/>
        <v>3</v>
      </c>
      <c r="U55">
        <f t="shared" si="3"/>
        <v>0</v>
      </c>
      <c r="V55">
        <f t="shared" si="4"/>
        <v>0</v>
      </c>
    </row>
    <row r="56" spans="1:22" ht="15">
      <c r="A56" s="10">
        <v>430</v>
      </c>
      <c r="B56" s="11" t="s">
        <v>54</v>
      </c>
      <c r="C56" s="38">
        <v>39962.44</v>
      </c>
      <c r="D56" s="30"/>
      <c r="E56" s="31"/>
      <c r="F56" s="30"/>
      <c r="G56" s="30"/>
      <c r="H56" s="20" t="str">
        <f t="shared" si="5"/>
        <v>EVITA l'utilizzo di caratteri speciali quali -,_,€,#,£,$,%,&amp;</v>
      </c>
      <c r="P56">
        <f>IF(A55&lt;&gt;0,IF(SUM($A$14:A56)&gt;0,0,"INSERIRE CODICE VOCE"),"INSERIRE CODICE VOCE")</f>
        <v>0</v>
      </c>
      <c r="Q56">
        <f>_xlfn.IFERROR(VLOOKUP(A55,A56:A199,1,FALSE),0)</f>
        <v>0</v>
      </c>
      <c r="R56">
        <f t="shared" si="0"/>
        <v>0</v>
      </c>
      <c r="S56">
        <f t="shared" si="1"/>
        <v>0</v>
      </c>
      <c r="T56">
        <f t="shared" si="2"/>
        <v>3</v>
      </c>
      <c r="U56">
        <f t="shared" si="3"/>
        <v>0</v>
      </c>
      <c r="V56">
        <f t="shared" si="4"/>
        <v>0</v>
      </c>
    </row>
    <row r="57" spans="1:22" ht="15">
      <c r="A57" s="10">
        <v>440</v>
      </c>
      <c r="B57" s="11" t="s">
        <v>55</v>
      </c>
      <c r="C57" s="38">
        <v>85837.28</v>
      </c>
      <c r="D57" s="30"/>
      <c r="E57" s="31"/>
      <c r="F57" s="30"/>
      <c r="G57" s="30"/>
      <c r="H57" s="20" t="str">
        <f t="shared" si="5"/>
        <v>EVITA l'utilizzo di caratteri speciali quali -,_,€,#,£,$,%,&amp;</v>
      </c>
      <c r="P57">
        <f>IF(A56&lt;&gt;0,IF(SUM($A$14:A57)&gt;0,0,"INSERIRE CODICE VOCE"),"INSERIRE CODICE VOCE")</f>
        <v>0</v>
      </c>
      <c r="Q57">
        <f>_xlfn.IFERROR(VLOOKUP(A56,A57:A199,1,FALSE),0)</f>
        <v>0</v>
      </c>
      <c r="R57">
        <f t="shared" si="0"/>
        <v>0</v>
      </c>
      <c r="S57">
        <f t="shared" si="1"/>
        <v>0</v>
      </c>
      <c r="T57">
        <f t="shared" si="2"/>
        <v>3</v>
      </c>
      <c r="U57">
        <f t="shared" si="3"/>
        <v>0</v>
      </c>
      <c r="V57">
        <f t="shared" si="4"/>
        <v>0</v>
      </c>
    </row>
    <row r="58" spans="1:22" ht="15">
      <c r="A58" s="10">
        <v>450</v>
      </c>
      <c r="B58" s="11" t="s">
        <v>56</v>
      </c>
      <c r="C58" s="38">
        <v>2871.21</v>
      </c>
      <c r="D58" s="30"/>
      <c r="E58" s="31"/>
      <c r="F58" s="30"/>
      <c r="G58" s="30"/>
      <c r="H58" s="20" t="str">
        <f t="shared" si="5"/>
        <v>EVITA l'utilizzo di caratteri speciali quali -,_,€,#,£,$,%,&amp;</v>
      </c>
      <c r="P58">
        <f>IF(A57&lt;&gt;0,IF(SUM($A$14:A58)&gt;0,0,"INSERIRE CODICE VOCE"),"INSERIRE CODICE VOCE")</f>
        <v>0</v>
      </c>
      <c r="Q58">
        <f>_xlfn.IFERROR(VLOOKUP(A57,A58:A199,1,FALSE),0)</f>
        <v>0</v>
      </c>
      <c r="R58">
        <f t="shared" si="0"/>
        <v>0</v>
      </c>
      <c r="S58">
        <f t="shared" si="1"/>
        <v>0</v>
      </c>
      <c r="T58">
        <f t="shared" si="2"/>
        <v>3</v>
      </c>
      <c r="U58">
        <f t="shared" si="3"/>
        <v>0</v>
      </c>
      <c r="V58">
        <f t="shared" si="4"/>
        <v>0</v>
      </c>
    </row>
    <row r="59" spans="1:22" ht="15">
      <c r="A59" s="10">
        <v>460</v>
      </c>
      <c r="B59" s="11" t="s">
        <v>57</v>
      </c>
      <c r="C59" s="38">
        <v>2871.21</v>
      </c>
      <c r="D59" s="30"/>
      <c r="E59" s="31"/>
      <c r="F59" s="30"/>
      <c r="G59" s="30"/>
      <c r="H59" s="20" t="str">
        <f t="shared" si="5"/>
        <v>EVITA l'utilizzo di caratteri speciali quali -,_,€,#,£,$,%,&amp;</v>
      </c>
      <c r="P59">
        <f>IF(A58&lt;&gt;0,IF(SUM($A$14:A59)&gt;0,0,"INSERIRE CODICE VOCE"),"INSERIRE CODICE VOCE")</f>
        <v>0</v>
      </c>
      <c r="Q59">
        <f>_xlfn.IFERROR(VLOOKUP(A58,A59:A199,1,FALSE),0)</f>
        <v>0</v>
      </c>
      <c r="R59">
        <f t="shared" si="0"/>
        <v>0</v>
      </c>
      <c r="S59">
        <f t="shared" si="1"/>
        <v>0</v>
      </c>
      <c r="T59">
        <f t="shared" si="2"/>
        <v>3</v>
      </c>
      <c r="U59">
        <f t="shared" si="3"/>
        <v>0</v>
      </c>
      <c r="V59">
        <f t="shared" si="4"/>
        <v>0</v>
      </c>
    </row>
    <row r="60" spans="1:22" ht="15">
      <c r="A60" s="10">
        <v>470</v>
      </c>
      <c r="B60" s="11" t="s">
        <v>58</v>
      </c>
      <c r="C60" s="38">
        <v>88708.49</v>
      </c>
      <c r="D60" s="30"/>
      <c r="E60" s="31"/>
      <c r="F60" s="30"/>
      <c r="G60" s="30"/>
      <c r="H60" s="20" t="str">
        <f t="shared" si="5"/>
        <v>EVITA l'utilizzo di caratteri speciali quali -,_,€,#,£,$,%,&amp;</v>
      </c>
      <c r="P60">
        <f>IF(A59&lt;&gt;0,IF(SUM($A$14:A60)&gt;0,0,"INSERIRE CODICE VOCE"),"INSERIRE CODICE VOCE")</f>
        <v>0</v>
      </c>
      <c r="Q60">
        <f>_xlfn.IFERROR(VLOOKUP(A59,A60:A199,1,FALSE),0)</f>
        <v>0</v>
      </c>
      <c r="R60">
        <f t="shared" si="0"/>
        <v>0</v>
      </c>
      <c r="S60">
        <f t="shared" si="1"/>
        <v>0</v>
      </c>
      <c r="T60">
        <f t="shared" si="2"/>
        <v>3</v>
      </c>
      <c r="U60">
        <f t="shared" si="3"/>
        <v>0</v>
      </c>
      <c r="V60">
        <f t="shared" si="4"/>
        <v>0</v>
      </c>
    </row>
    <row r="61" spans="1:22" ht="15">
      <c r="A61" s="10">
        <v>480</v>
      </c>
      <c r="B61" s="11" t="s">
        <v>31</v>
      </c>
      <c r="C61" s="38">
        <v>0</v>
      </c>
      <c r="D61" s="30"/>
      <c r="E61" s="31"/>
      <c r="F61" s="30"/>
      <c r="G61" s="30"/>
      <c r="H61" s="20" t="str">
        <f t="shared" si="5"/>
        <v>OK</v>
      </c>
      <c r="P61">
        <f>IF(A60&lt;&gt;0,IF(SUM($A$14:A61)&gt;0,0,"INSERIRE CODICE VOCE"),"INSERIRE CODICE VOCE")</f>
        <v>0</v>
      </c>
      <c r="Q61">
        <f>_xlfn.IFERROR(VLOOKUP(A60,A61:A199,1,FALSE),0)</f>
        <v>0</v>
      </c>
      <c r="R61">
        <f t="shared" si="0"/>
        <v>0</v>
      </c>
      <c r="S61">
        <f t="shared" si="1"/>
        <v>0</v>
      </c>
      <c r="T61">
        <f t="shared" si="2"/>
        <v>0</v>
      </c>
      <c r="U61">
        <f t="shared" si="3"/>
        <v>0</v>
      </c>
      <c r="V61">
        <f t="shared" si="4"/>
        <v>0</v>
      </c>
    </row>
    <row r="62" spans="1:22" ht="15">
      <c r="A62" s="10">
        <v>490</v>
      </c>
      <c r="B62" s="11" t="s">
        <v>59</v>
      </c>
      <c r="C62" s="38">
        <v>1767.09</v>
      </c>
      <c r="D62" s="30"/>
      <c r="E62" s="31"/>
      <c r="F62" s="30"/>
      <c r="G62" s="30"/>
      <c r="H62" s="20" t="str">
        <f t="shared" si="5"/>
        <v>EVITA l'utilizzo di caratteri speciali quali -,_,€,#,£,$,%,&amp;</v>
      </c>
      <c r="P62">
        <f>IF(A61&lt;&gt;0,IF(SUM($A$14:A62)&gt;0,0,"INSERIRE CODICE VOCE"),"INSERIRE CODICE VOCE")</f>
        <v>0</v>
      </c>
      <c r="Q62">
        <f>_xlfn.IFERROR(VLOOKUP(A61,A62:A199,1,FALSE),0)</f>
        <v>0</v>
      </c>
      <c r="R62">
        <f t="shared" si="0"/>
        <v>0</v>
      </c>
      <c r="S62">
        <f t="shared" si="1"/>
        <v>0</v>
      </c>
      <c r="T62">
        <f t="shared" si="2"/>
        <v>3</v>
      </c>
      <c r="U62">
        <f t="shared" si="3"/>
        <v>0</v>
      </c>
      <c r="V62">
        <f t="shared" si="4"/>
        <v>0</v>
      </c>
    </row>
    <row r="63" spans="1:22" ht="15">
      <c r="A63" s="10">
        <v>500</v>
      </c>
      <c r="B63" s="11" t="s">
        <v>60</v>
      </c>
      <c r="C63" s="38">
        <v>1767.09</v>
      </c>
      <c r="D63" s="30"/>
      <c r="E63" s="31"/>
      <c r="F63" s="30"/>
      <c r="G63" s="30"/>
      <c r="H63" s="20" t="str">
        <f t="shared" si="5"/>
        <v>EVITA l'utilizzo di caratteri speciali quali -,_,€,#,£,$,%,&amp;</v>
      </c>
      <c r="P63">
        <f>IF(A62&lt;&gt;0,IF(SUM($A$14:A63)&gt;0,0,"INSERIRE CODICE VOCE"),"INSERIRE CODICE VOCE")</f>
        <v>0</v>
      </c>
      <c r="Q63">
        <f>_xlfn.IFERROR(VLOOKUP(A62,A63:A199,1,FALSE),0)</f>
        <v>0</v>
      </c>
      <c r="R63">
        <f t="shared" si="0"/>
        <v>0</v>
      </c>
      <c r="S63">
        <f t="shared" si="1"/>
        <v>0</v>
      </c>
      <c r="T63">
        <f t="shared" si="2"/>
        <v>3</v>
      </c>
      <c r="U63">
        <f t="shared" si="3"/>
        <v>0</v>
      </c>
      <c r="V63">
        <f t="shared" si="4"/>
        <v>0</v>
      </c>
    </row>
    <row r="64" spans="1:22" ht="15">
      <c r="A64" s="10">
        <v>510</v>
      </c>
      <c r="B64" s="11" t="s">
        <v>61</v>
      </c>
      <c r="C64" s="38">
        <v>1767.09</v>
      </c>
      <c r="D64" s="30"/>
      <c r="E64" s="31"/>
      <c r="F64" s="30"/>
      <c r="G64" s="30"/>
      <c r="H64" s="20" t="str">
        <f t="shared" si="5"/>
        <v>EVITA l'utilizzo di caratteri speciali quali -,_,€,#,£,$,%,&amp;</v>
      </c>
      <c r="P64">
        <f>IF(A63&lt;&gt;0,IF(SUM($A$14:A64)&gt;0,0,"INSERIRE CODICE VOCE"),"INSERIRE CODICE VOCE")</f>
        <v>0</v>
      </c>
      <c r="Q64">
        <f>_xlfn.IFERROR(VLOOKUP(A63,A64:A199,1,FALSE),0)</f>
        <v>0</v>
      </c>
      <c r="R64">
        <f t="shared" si="0"/>
        <v>0</v>
      </c>
      <c r="S64">
        <f t="shared" si="1"/>
        <v>0</v>
      </c>
      <c r="T64">
        <f t="shared" si="2"/>
        <v>3</v>
      </c>
      <c r="U64">
        <f t="shared" si="3"/>
        <v>0</v>
      </c>
      <c r="V64">
        <f t="shared" si="4"/>
        <v>0</v>
      </c>
    </row>
    <row r="65" spans="1:22" ht="15">
      <c r="A65" s="10">
        <v>520</v>
      </c>
      <c r="B65" s="11" t="s">
        <v>31</v>
      </c>
      <c r="C65" s="38">
        <v>0</v>
      </c>
      <c r="D65" s="30"/>
      <c r="E65" s="31"/>
      <c r="F65" s="30"/>
      <c r="G65" s="30"/>
      <c r="H65" s="20" t="str">
        <f t="shared" si="5"/>
        <v>OK</v>
      </c>
      <c r="P65">
        <f>IF(A64&lt;&gt;0,IF(SUM($A$14:A65)&gt;0,0,"INSERIRE CODICE VOCE"),"INSERIRE CODICE VOCE")</f>
        <v>0</v>
      </c>
      <c r="Q65">
        <f>_xlfn.IFERROR(VLOOKUP(A64,A65:A199,1,FALSE),0)</f>
        <v>0</v>
      </c>
      <c r="R65">
        <f t="shared" si="0"/>
        <v>0</v>
      </c>
      <c r="S65">
        <f t="shared" si="1"/>
        <v>0</v>
      </c>
      <c r="T65">
        <f t="shared" si="2"/>
        <v>0</v>
      </c>
      <c r="U65">
        <f t="shared" si="3"/>
        <v>0</v>
      </c>
      <c r="V65">
        <f t="shared" si="4"/>
        <v>0</v>
      </c>
    </row>
    <row r="66" spans="1:22" ht="15">
      <c r="A66" s="10">
        <v>530</v>
      </c>
      <c r="B66" s="11" t="s">
        <v>62</v>
      </c>
      <c r="C66" s="38">
        <v>2810.08</v>
      </c>
      <c r="D66" s="30"/>
      <c r="E66" s="31"/>
      <c r="F66" s="30"/>
      <c r="G66" s="30"/>
      <c r="H66" s="20" t="str">
        <f t="shared" si="5"/>
        <v>EVITA l'utilizzo di caratteri speciali quali -,_,€,#,£,$,%,&amp;</v>
      </c>
      <c r="P66">
        <f>IF(A65&lt;&gt;0,IF(SUM($A$14:A66)&gt;0,0,"INSERIRE CODICE VOCE"),"INSERIRE CODICE VOCE")</f>
        <v>0</v>
      </c>
      <c r="Q66">
        <f>_xlfn.IFERROR(VLOOKUP(A65,A66:A199,1,FALSE),0)</f>
        <v>0</v>
      </c>
      <c r="R66">
        <f t="shared" si="0"/>
        <v>0</v>
      </c>
      <c r="S66">
        <f t="shared" si="1"/>
        <v>0</v>
      </c>
      <c r="T66">
        <f t="shared" si="2"/>
        <v>3</v>
      </c>
      <c r="U66">
        <f t="shared" si="3"/>
        <v>0</v>
      </c>
      <c r="V66">
        <f t="shared" si="4"/>
        <v>0</v>
      </c>
    </row>
    <row r="67" spans="1:22" ht="15">
      <c r="A67" s="10">
        <v>540</v>
      </c>
      <c r="B67" s="11" t="s">
        <v>63</v>
      </c>
      <c r="C67" s="38">
        <v>465551.14</v>
      </c>
      <c r="D67" s="30"/>
      <c r="E67" s="31"/>
      <c r="F67" s="30"/>
      <c r="G67" s="30"/>
      <c r="H67" s="20" t="str">
        <f t="shared" si="5"/>
        <v>OK</v>
      </c>
      <c r="P67">
        <f>IF(A66&lt;&gt;0,IF(SUM($A$14:A67)&gt;0,0,"INSERIRE CODICE VOCE"),"INSERIRE CODICE VOCE")</f>
        <v>0</v>
      </c>
      <c r="Q67">
        <f>_xlfn.IFERROR(VLOOKUP(A66,A67:A199,1,FALSE),0)</f>
        <v>0</v>
      </c>
      <c r="R67">
        <f t="shared" si="0"/>
        <v>0</v>
      </c>
      <c r="S67">
        <f t="shared" si="1"/>
        <v>0</v>
      </c>
      <c r="T67">
        <f t="shared" si="2"/>
        <v>0</v>
      </c>
      <c r="U67">
        <f t="shared" si="3"/>
        <v>0</v>
      </c>
      <c r="V67">
        <f t="shared" si="4"/>
        <v>0</v>
      </c>
    </row>
    <row r="68" spans="1:22" ht="15">
      <c r="A68" s="10">
        <v>550</v>
      </c>
      <c r="B68" s="11" t="s">
        <v>64</v>
      </c>
      <c r="C68" s="38">
        <v>0</v>
      </c>
      <c r="D68" s="30"/>
      <c r="E68" s="31"/>
      <c r="F68" s="30"/>
      <c r="G68" s="30"/>
      <c r="H68" s="20" t="str">
        <f t="shared" si="5"/>
        <v>OK</v>
      </c>
      <c r="P68">
        <f>IF(A67&lt;&gt;0,IF(SUM($A$14:A68)&gt;0,0,"INSERIRE CODICE VOCE"),"INSERIRE CODICE VOCE")</f>
        <v>0</v>
      </c>
      <c r="Q68">
        <f>_xlfn.IFERROR(VLOOKUP(A67,A68:A199,1,FALSE),0)</f>
        <v>0</v>
      </c>
      <c r="R68">
        <f t="shared" si="0"/>
        <v>0</v>
      </c>
      <c r="S68">
        <f t="shared" si="1"/>
        <v>0</v>
      </c>
      <c r="T68">
        <f t="shared" si="2"/>
        <v>0</v>
      </c>
      <c r="U68">
        <f t="shared" si="3"/>
        <v>0</v>
      </c>
      <c r="V68">
        <f t="shared" si="4"/>
        <v>0</v>
      </c>
    </row>
    <row r="69" spans="1:22" ht="15">
      <c r="A69" s="10">
        <v>560</v>
      </c>
      <c r="B69" s="11" t="s">
        <v>65</v>
      </c>
      <c r="C69" s="38">
        <v>-1984.85</v>
      </c>
      <c r="D69" s="30"/>
      <c r="E69" s="31"/>
      <c r="F69" s="30"/>
      <c r="G69" s="30"/>
      <c r="H69" s="20" t="str">
        <f t="shared" si="5"/>
        <v>EVITA l'utilizzo di caratteri speciali quali -,_,€,#,£,$,%,&amp;</v>
      </c>
      <c r="P69">
        <f>IF(A68&lt;&gt;0,IF(SUM($A$14:A69)&gt;0,0,"INSERIRE CODICE VOCE"),"INSERIRE CODICE VOCE")</f>
        <v>0</v>
      </c>
      <c r="Q69">
        <f>_xlfn.IFERROR(VLOOKUP(A68,A69:A199,1,FALSE),0)</f>
        <v>0</v>
      </c>
      <c r="R69">
        <f t="shared" si="0"/>
        <v>0</v>
      </c>
      <c r="S69">
        <f t="shared" si="1"/>
        <v>0</v>
      </c>
      <c r="T69">
        <f t="shared" si="2"/>
        <v>3</v>
      </c>
      <c r="U69">
        <f t="shared" si="3"/>
        <v>0</v>
      </c>
      <c r="V69">
        <f t="shared" si="4"/>
        <v>0</v>
      </c>
    </row>
    <row r="70" spans="1:22" ht="15">
      <c r="A70" s="10">
        <v>570</v>
      </c>
      <c r="B70" s="11" t="s">
        <v>66</v>
      </c>
      <c r="C70" s="38">
        <v>-1984.85</v>
      </c>
      <c r="D70" s="30"/>
      <c r="E70" s="31"/>
      <c r="F70" s="30"/>
      <c r="G70" s="30"/>
      <c r="H70" s="20" t="str">
        <f t="shared" si="5"/>
        <v>EVITA l'utilizzo di caratteri speciali quali -,_,€,#,£,$,%,&amp;</v>
      </c>
      <c r="P70">
        <f>IF(A69&lt;&gt;0,IF(SUM($A$14:A70)&gt;0,0,"INSERIRE CODICE VOCE"),"INSERIRE CODICE VOCE")</f>
        <v>0</v>
      </c>
      <c r="Q70">
        <f>_xlfn.IFERROR(VLOOKUP(A69,A70:A199,1,FALSE),0)</f>
        <v>0</v>
      </c>
      <c r="R70">
        <f t="shared" si="0"/>
        <v>0</v>
      </c>
      <c r="S70">
        <f t="shared" si="1"/>
        <v>0</v>
      </c>
      <c r="T70">
        <f t="shared" si="2"/>
        <v>3</v>
      </c>
      <c r="U70">
        <f t="shared" si="3"/>
        <v>0</v>
      </c>
      <c r="V70">
        <f t="shared" si="4"/>
        <v>0</v>
      </c>
    </row>
    <row r="71" spans="1:22" ht="15">
      <c r="A71" s="10">
        <v>580</v>
      </c>
      <c r="B71" s="11" t="s">
        <v>67</v>
      </c>
      <c r="C71" s="38">
        <v>-500.4</v>
      </c>
      <c r="D71" s="30"/>
      <c r="E71" s="31"/>
      <c r="F71" s="30"/>
      <c r="G71" s="30"/>
      <c r="H71" s="20" t="str">
        <f t="shared" si="5"/>
        <v>EVITA l'utilizzo di caratteri speciali quali -,_,€,#,£,$,%,&amp;</v>
      </c>
      <c r="P71">
        <f>IF(A70&lt;&gt;0,IF(SUM($A$14:A71)&gt;0,0,"INSERIRE CODICE VOCE"),"INSERIRE CODICE VOCE")</f>
        <v>0</v>
      </c>
      <c r="Q71">
        <f>_xlfn.IFERROR(VLOOKUP(A70,A71:A199,1,FALSE),0)</f>
        <v>0</v>
      </c>
      <c r="R71">
        <f t="shared" si="0"/>
        <v>0</v>
      </c>
      <c r="S71">
        <f t="shared" si="1"/>
        <v>0</v>
      </c>
      <c r="T71">
        <f t="shared" si="2"/>
        <v>3</v>
      </c>
      <c r="U71">
        <f t="shared" si="3"/>
        <v>0</v>
      </c>
      <c r="V71">
        <f t="shared" si="4"/>
        <v>0</v>
      </c>
    </row>
    <row r="72" spans="1:22" ht="15">
      <c r="A72" s="10">
        <v>590</v>
      </c>
      <c r="B72" s="11" t="s">
        <v>68</v>
      </c>
      <c r="C72" s="38">
        <v>-500.4</v>
      </c>
      <c r="D72" s="30"/>
      <c r="E72" s="31"/>
      <c r="F72" s="30"/>
      <c r="G72" s="30"/>
      <c r="H72" s="20" t="str">
        <f t="shared" si="5"/>
        <v>EVITA l'utilizzo di caratteri speciali quali -,_,€,#,£,$,%,&amp;</v>
      </c>
      <c r="P72">
        <f>IF(A71&lt;&gt;0,IF(SUM($A$14:A72)&gt;0,0,"INSERIRE CODICE VOCE"),"INSERIRE CODICE VOCE")</f>
        <v>0</v>
      </c>
      <c r="Q72">
        <f>_xlfn.IFERROR(VLOOKUP(A71,A72:A199,1,FALSE),0)</f>
        <v>0</v>
      </c>
      <c r="R72">
        <f t="shared" si="0"/>
        <v>0</v>
      </c>
      <c r="S72">
        <f t="shared" si="1"/>
        <v>0</v>
      </c>
      <c r="T72">
        <f t="shared" si="2"/>
        <v>3</v>
      </c>
      <c r="U72">
        <f t="shared" si="3"/>
        <v>0</v>
      </c>
      <c r="V72">
        <f t="shared" si="4"/>
        <v>0</v>
      </c>
    </row>
    <row r="73" spans="1:22" ht="15">
      <c r="A73" s="10">
        <v>600</v>
      </c>
      <c r="B73" s="11" t="s">
        <v>69</v>
      </c>
      <c r="C73" s="38">
        <v>-106616.36</v>
      </c>
      <c r="D73" s="30"/>
      <c r="E73" s="31"/>
      <c r="F73" s="30"/>
      <c r="G73" s="30"/>
      <c r="H73" s="20" t="str">
        <f t="shared" si="5"/>
        <v>EVITA l'utilizzo di caratteri speciali quali -,_,€,#,£,$,%,&amp;</v>
      </c>
      <c r="P73">
        <f>IF(A72&lt;&gt;0,IF(SUM($A$14:A73)&gt;0,0,"INSERIRE CODICE VOCE"),"INSERIRE CODICE VOCE")</f>
        <v>0</v>
      </c>
      <c r="Q73">
        <f>_xlfn.IFERROR(VLOOKUP(A72,A73:A199,1,FALSE),0)</f>
        <v>0</v>
      </c>
      <c r="R73">
        <f t="shared" si="0"/>
        <v>0</v>
      </c>
      <c r="S73">
        <f t="shared" si="1"/>
        <v>0</v>
      </c>
      <c r="T73">
        <f t="shared" si="2"/>
        <v>3</v>
      </c>
      <c r="U73">
        <f t="shared" si="3"/>
        <v>0</v>
      </c>
      <c r="V73">
        <f t="shared" si="4"/>
        <v>0</v>
      </c>
    </row>
    <row r="74" spans="1:22" ht="15">
      <c r="A74" s="10">
        <v>610</v>
      </c>
      <c r="B74" s="11" t="s">
        <v>70</v>
      </c>
      <c r="C74" s="38">
        <v>-45879</v>
      </c>
      <c r="D74" s="30"/>
      <c r="E74" s="31"/>
      <c r="F74" s="30"/>
      <c r="G74" s="30"/>
      <c r="H74" s="20" t="str">
        <f t="shared" si="5"/>
        <v>EVITA l'utilizzo di caratteri speciali quali -,_,€,#,£,$,%,&amp;</v>
      </c>
      <c r="P74">
        <f>IF(A73&lt;&gt;0,IF(SUM($A$14:A74)&gt;0,0,"INSERIRE CODICE VOCE"),"INSERIRE CODICE VOCE")</f>
        <v>0</v>
      </c>
      <c r="Q74">
        <f>_xlfn.IFERROR(VLOOKUP(A73,A74:A199,1,FALSE),0)</f>
        <v>0</v>
      </c>
      <c r="R74">
        <f t="shared" si="0"/>
        <v>0</v>
      </c>
      <c r="S74">
        <f t="shared" si="1"/>
        <v>0</v>
      </c>
      <c r="T74">
        <f t="shared" si="2"/>
        <v>3</v>
      </c>
      <c r="U74">
        <f t="shared" si="3"/>
        <v>0</v>
      </c>
      <c r="V74">
        <f t="shared" si="4"/>
        <v>0</v>
      </c>
    </row>
    <row r="75" spans="1:22" ht="15">
      <c r="A75" s="10">
        <v>620</v>
      </c>
      <c r="B75" s="11" t="s">
        <v>71</v>
      </c>
      <c r="C75" s="38">
        <v>-12979.4</v>
      </c>
      <c r="D75" s="30"/>
      <c r="E75" s="31"/>
      <c r="F75" s="30"/>
      <c r="G75" s="30"/>
      <c r="H75" s="20" t="str">
        <f t="shared" si="5"/>
        <v>EVITA l'utilizzo di caratteri speciali quali -,_,€,#,£,$,%,&amp;</v>
      </c>
      <c r="P75">
        <f>IF(A74&lt;&gt;0,IF(SUM($A$14:A75)&gt;0,0,"INSERIRE CODICE VOCE"),"INSERIRE CODICE VOCE")</f>
        <v>0</v>
      </c>
      <c r="Q75">
        <f>_xlfn.IFERROR(VLOOKUP(A74,A75:A199,1,FALSE),0)</f>
        <v>0</v>
      </c>
      <c r="R75">
        <f t="shared" si="0"/>
        <v>0</v>
      </c>
      <c r="S75">
        <f t="shared" si="1"/>
        <v>0</v>
      </c>
      <c r="T75">
        <f t="shared" si="2"/>
        <v>3</v>
      </c>
      <c r="U75">
        <f t="shared" si="3"/>
        <v>0</v>
      </c>
      <c r="V75">
        <f t="shared" si="4"/>
        <v>0</v>
      </c>
    </row>
    <row r="76" spans="1:22" ht="15">
      <c r="A76" s="10">
        <v>630</v>
      </c>
      <c r="B76" s="11" t="s">
        <v>72</v>
      </c>
      <c r="C76" s="38">
        <v>-165474.76</v>
      </c>
      <c r="D76" s="30"/>
      <c r="E76" s="31"/>
      <c r="F76" s="30"/>
      <c r="G76" s="30"/>
      <c r="H76" s="20" t="str">
        <f t="shared" si="5"/>
        <v>EVITA l'utilizzo di caratteri speciali quali -,_,€,#,£,$,%,&amp;</v>
      </c>
      <c r="P76">
        <f>IF(A75&lt;&gt;0,IF(SUM($A$14:A76)&gt;0,0,"INSERIRE CODICE VOCE"),"INSERIRE CODICE VOCE")</f>
        <v>0</v>
      </c>
      <c r="Q76">
        <f>_xlfn.IFERROR(VLOOKUP(A75,A76:A199,1,FALSE),0)</f>
        <v>0</v>
      </c>
      <c r="R76">
        <f t="shared" si="0"/>
        <v>0</v>
      </c>
      <c r="S76">
        <f t="shared" si="1"/>
        <v>0</v>
      </c>
      <c r="T76">
        <f t="shared" si="2"/>
        <v>3</v>
      </c>
      <c r="U76">
        <f t="shared" si="3"/>
        <v>0</v>
      </c>
      <c r="V76">
        <f t="shared" si="4"/>
        <v>0</v>
      </c>
    </row>
    <row r="77" spans="1:22" ht="15">
      <c r="A77" s="10">
        <v>640</v>
      </c>
      <c r="B77" s="11" t="s">
        <v>31</v>
      </c>
      <c r="C77" s="38">
        <v>0</v>
      </c>
      <c r="D77" s="30"/>
      <c r="E77" s="31"/>
      <c r="F77" s="30"/>
      <c r="G77" s="30"/>
      <c r="H77" s="20" t="str">
        <f t="shared" si="5"/>
        <v>OK</v>
      </c>
      <c r="P77">
        <f>IF(A76&lt;&gt;0,IF(SUM($A$14:A77)&gt;0,0,"INSERIRE CODICE VOCE"),"INSERIRE CODICE VOCE")</f>
        <v>0</v>
      </c>
      <c r="Q77">
        <f>_xlfn.IFERROR(VLOOKUP(A76,A77:A199,1,FALSE),0)</f>
        <v>0</v>
      </c>
      <c r="R77">
        <f t="shared" si="0"/>
        <v>0</v>
      </c>
      <c r="S77">
        <f t="shared" si="1"/>
        <v>0</v>
      </c>
      <c r="T77">
        <f t="shared" si="2"/>
        <v>0</v>
      </c>
      <c r="U77">
        <f t="shared" si="3"/>
        <v>0</v>
      </c>
      <c r="V77">
        <f t="shared" si="4"/>
        <v>0</v>
      </c>
    </row>
    <row r="78" spans="1:22" ht="15">
      <c r="A78" s="10">
        <v>650</v>
      </c>
      <c r="B78" s="11" t="s">
        <v>73</v>
      </c>
      <c r="C78" s="38">
        <v>-167960.01</v>
      </c>
      <c r="D78" s="30"/>
      <c r="E78" s="31"/>
      <c r="F78" s="30"/>
      <c r="G78" s="30"/>
      <c r="H78" s="20" t="str">
        <f t="shared" si="5"/>
        <v>EVITA l'utilizzo di caratteri speciali quali -,_,€,#,£,$,%,&amp;</v>
      </c>
      <c r="P78">
        <f>IF(A77&lt;&gt;0,IF(SUM($A$14:A78)&gt;0,0,"INSERIRE CODICE VOCE"),"INSERIRE CODICE VOCE")</f>
        <v>0</v>
      </c>
      <c r="Q78">
        <f>_xlfn.IFERROR(VLOOKUP(A77,A78:A199,1,FALSE),0)</f>
        <v>0</v>
      </c>
      <c r="R78">
        <f aca="true" t="shared" si="6" ref="R78:R141">_xlfn.IFERROR(SEARCH("-",B78,1),0)</f>
        <v>0</v>
      </c>
      <c r="S78">
        <f t="shared" si="1"/>
        <v>0</v>
      </c>
      <c r="T78">
        <f t="shared" si="2"/>
        <v>3</v>
      </c>
      <c r="U78">
        <f t="shared" si="3"/>
        <v>0</v>
      </c>
      <c r="V78">
        <f t="shared" si="4"/>
        <v>0</v>
      </c>
    </row>
    <row r="79" spans="1:22" ht="15">
      <c r="A79" s="10">
        <v>660</v>
      </c>
      <c r="B79" s="11" t="s">
        <v>31</v>
      </c>
      <c r="C79" s="38">
        <v>0</v>
      </c>
      <c r="D79" s="30"/>
      <c r="E79" s="31"/>
      <c r="F79" s="30"/>
      <c r="G79" s="30"/>
      <c r="H79" s="20" t="str">
        <f t="shared" si="5"/>
        <v>OK</v>
      </c>
      <c r="P79">
        <f>IF(A78&lt;&gt;0,IF(SUM($A$14:A79)&gt;0,0,"INSERIRE CODICE VOCE"),"INSERIRE CODICE VOCE")</f>
        <v>0</v>
      </c>
      <c r="Q79">
        <f>_xlfn.IFERROR(VLOOKUP(A78,A79:A199,1,FALSE),0)</f>
        <v>0</v>
      </c>
      <c r="R79">
        <f t="shared" si="6"/>
        <v>0</v>
      </c>
      <c r="S79">
        <f aca="true" t="shared" si="7" ref="S79:S142">_xlfn.IFERROR(SEARCH("€",B79,1),0)</f>
        <v>0</v>
      </c>
      <c r="T79">
        <f aca="true" t="shared" si="8" ref="T79:T142">_xlfn.IFERROR(SEARCH("/",B79,1),0)</f>
        <v>0</v>
      </c>
      <c r="U79">
        <f aca="true" t="shared" si="9" ref="U79:U142">_xlfn.IFERROR(SEARCH("#",B79,1),0)</f>
        <v>0</v>
      </c>
      <c r="V79">
        <f aca="true" t="shared" si="10" ref="V79:V142">_xlfn.IFERROR(SEARCH("$",B79,1),0)</f>
        <v>0</v>
      </c>
    </row>
    <row r="80" spans="1:22" ht="15">
      <c r="A80" s="10">
        <v>670</v>
      </c>
      <c r="B80" s="11" t="s">
        <v>74</v>
      </c>
      <c r="C80" s="38">
        <v>-620.83</v>
      </c>
      <c r="D80" s="30"/>
      <c r="E80" s="31"/>
      <c r="F80" s="30"/>
      <c r="G80" s="30"/>
      <c r="H80" s="20" t="str">
        <f aca="true" t="shared" si="11" ref="H80:H143">IF(P80&gt;0,P80,IF(Q80&gt;0,$Q$13,IF(R80&gt;0,$R$13,IF(S80&gt;0,$S$13,IF(SUM(T80:V80)&gt;0,$T$13,"OK")))))</f>
        <v>EVITA l'utilizzo di caratteri speciali quali -,_,€,#,£,$,%,&amp;</v>
      </c>
      <c r="P80">
        <f>IF(A79&lt;&gt;0,IF(SUM($A$14:A80)&gt;0,0,"INSERIRE CODICE VOCE"),"INSERIRE CODICE VOCE")</f>
        <v>0</v>
      </c>
      <c r="Q80">
        <f>_xlfn.IFERROR(VLOOKUP(A79,A80:A199,1,FALSE),0)</f>
        <v>0</v>
      </c>
      <c r="R80">
        <f t="shared" si="6"/>
        <v>0</v>
      </c>
      <c r="S80">
        <f t="shared" si="7"/>
        <v>0</v>
      </c>
      <c r="T80">
        <f t="shared" si="8"/>
        <v>3</v>
      </c>
      <c r="U80">
        <f t="shared" si="9"/>
        <v>0</v>
      </c>
      <c r="V80">
        <f t="shared" si="10"/>
        <v>0</v>
      </c>
    </row>
    <row r="81" spans="1:22" ht="15">
      <c r="A81" s="10">
        <v>680</v>
      </c>
      <c r="B81" s="11" t="s">
        <v>75</v>
      </c>
      <c r="C81" s="38">
        <v>-620.83</v>
      </c>
      <c r="D81" s="30"/>
      <c r="E81" s="31"/>
      <c r="F81" s="30"/>
      <c r="G81" s="30"/>
      <c r="H81" s="20" t="str">
        <f t="shared" si="11"/>
        <v>EVITA l'utilizzo di caratteri speciali quali -,_,€,#,£,$,%,&amp;</v>
      </c>
      <c r="P81">
        <f>IF(A80&lt;&gt;0,IF(SUM($A$14:A81)&gt;0,0,"INSERIRE CODICE VOCE"),"INSERIRE CODICE VOCE")</f>
        <v>0</v>
      </c>
      <c r="Q81">
        <f>_xlfn.IFERROR(VLOOKUP(A80,A81:A199,1,FALSE),0)</f>
        <v>0</v>
      </c>
      <c r="R81">
        <f t="shared" si="6"/>
        <v>0</v>
      </c>
      <c r="S81">
        <f t="shared" si="7"/>
        <v>0</v>
      </c>
      <c r="T81">
        <f t="shared" si="8"/>
        <v>3</v>
      </c>
      <c r="U81">
        <f t="shared" si="9"/>
        <v>0</v>
      </c>
      <c r="V81">
        <f t="shared" si="10"/>
        <v>0</v>
      </c>
    </row>
    <row r="82" spans="1:22" ht="15">
      <c r="A82" s="10">
        <v>690</v>
      </c>
      <c r="B82" s="11" t="s">
        <v>76</v>
      </c>
      <c r="C82" s="38">
        <v>-229.01</v>
      </c>
      <c r="D82" s="30"/>
      <c r="E82" s="31"/>
      <c r="F82" s="30"/>
      <c r="G82" s="30"/>
      <c r="H82" s="20" t="str">
        <f t="shared" si="11"/>
        <v>EVITA l'utilizzo di caratteri speciali quali -,_,€,#,£,$,%,&amp;</v>
      </c>
      <c r="P82">
        <f>IF(A81&lt;&gt;0,IF(SUM($A$14:A82)&gt;0,0,"INSERIRE CODICE VOCE"),"INSERIRE CODICE VOCE")</f>
        <v>0</v>
      </c>
      <c r="Q82">
        <f>_xlfn.IFERROR(VLOOKUP(A81,A82:A199,1,FALSE),0)</f>
        <v>0</v>
      </c>
      <c r="R82">
        <f t="shared" si="6"/>
        <v>0</v>
      </c>
      <c r="S82">
        <f t="shared" si="7"/>
        <v>0</v>
      </c>
      <c r="T82">
        <f t="shared" si="8"/>
        <v>3</v>
      </c>
      <c r="U82">
        <f t="shared" si="9"/>
        <v>0</v>
      </c>
      <c r="V82">
        <f t="shared" si="10"/>
        <v>0</v>
      </c>
    </row>
    <row r="83" spans="1:22" ht="15">
      <c r="A83" s="10">
        <v>700</v>
      </c>
      <c r="B83" s="11" t="s">
        <v>77</v>
      </c>
      <c r="C83" s="38">
        <v>-6327.91</v>
      </c>
      <c r="D83" s="30"/>
      <c r="E83" s="31"/>
      <c r="F83" s="30"/>
      <c r="G83" s="30"/>
      <c r="H83" s="20" t="str">
        <f t="shared" si="11"/>
        <v>EVITA l'utilizzo di caratteri speciali quali -,_,€,#,£,$,%,&amp;</v>
      </c>
      <c r="P83">
        <f>IF(A82&lt;&gt;0,IF(SUM($A$14:A83)&gt;0,0,"INSERIRE CODICE VOCE"),"INSERIRE CODICE VOCE")</f>
        <v>0</v>
      </c>
      <c r="Q83">
        <f>_xlfn.IFERROR(VLOOKUP(A82,A83:A199,1,FALSE),0)</f>
        <v>0</v>
      </c>
      <c r="R83">
        <f t="shared" si="6"/>
        <v>0</v>
      </c>
      <c r="S83">
        <f t="shared" si="7"/>
        <v>0</v>
      </c>
      <c r="T83">
        <f t="shared" si="8"/>
        <v>3</v>
      </c>
      <c r="U83">
        <f t="shared" si="9"/>
        <v>0</v>
      </c>
      <c r="V83">
        <f t="shared" si="10"/>
        <v>0</v>
      </c>
    </row>
    <row r="84" spans="1:22" ht="15">
      <c r="A84" s="10">
        <v>710</v>
      </c>
      <c r="B84" s="11" t="s">
        <v>78</v>
      </c>
      <c r="C84" s="38">
        <v>-6556.92</v>
      </c>
      <c r="D84" s="30"/>
      <c r="E84" s="31"/>
      <c r="F84" s="30"/>
      <c r="G84" s="30"/>
      <c r="H84" s="20" t="str">
        <f t="shared" si="11"/>
        <v>EVITA l'utilizzo di caratteri speciali quali -,_,€,#,£,$,%,&amp;</v>
      </c>
      <c r="P84">
        <f>IF(A83&lt;&gt;0,IF(SUM($A$14:A84)&gt;0,0,"INSERIRE CODICE VOCE"),"INSERIRE CODICE VOCE")</f>
        <v>0</v>
      </c>
      <c r="Q84">
        <f>_xlfn.IFERROR(VLOOKUP(A83,A84:A199,1,FALSE),0)</f>
        <v>0</v>
      </c>
      <c r="R84">
        <f t="shared" si="6"/>
        <v>0</v>
      </c>
      <c r="S84">
        <f t="shared" si="7"/>
        <v>0</v>
      </c>
      <c r="T84">
        <f t="shared" si="8"/>
        <v>3</v>
      </c>
      <c r="U84">
        <f t="shared" si="9"/>
        <v>0</v>
      </c>
      <c r="V84">
        <f t="shared" si="10"/>
        <v>0</v>
      </c>
    </row>
    <row r="85" spans="1:22" ht="15">
      <c r="A85" s="10">
        <v>720</v>
      </c>
      <c r="B85" s="11" t="s">
        <v>79</v>
      </c>
      <c r="C85" s="38">
        <v>-7177.75</v>
      </c>
      <c r="D85" s="30"/>
      <c r="E85" s="31"/>
      <c r="F85" s="30"/>
      <c r="G85" s="30"/>
      <c r="H85" s="20" t="str">
        <f t="shared" si="11"/>
        <v>EVITA l'utilizzo di caratteri speciali quali -,_,€,#,£,$,%,&amp;</v>
      </c>
      <c r="P85">
        <f>IF(A84&lt;&gt;0,IF(SUM($A$14:A85)&gt;0,0,"INSERIRE CODICE VOCE"),"INSERIRE CODICE VOCE")</f>
        <v>0</v>
      </c>
      <c r="Q85">
        <f>_xlfn.IFERROR(VLOOKUP(A84,A85:A199,1,FALSE),0)</f>
        <v>0</v>
      </c>
      <c r="R85">
        <f t="shared" si="6"/>
        <v>0</v>
      </c>
      <c r="S85">
        <f t="shared" si="7"/>
        <v>0</v>
      </c>
      <c r="T85">
        <f t="shared" si="8"/>
        <v>3</v>
      </c>
      <c r="U85">
        <f t="shared" si="9"/>
        <v>0</v>
      </c>
      <c r="V85">
        <f t="shared" si="10"/>
        <v>0</v>
      </c>
    </row>
    <row r="86" spans="1:22" ht="15">
      <c r="A86" s="10">
        <v>730</v>
      </c>
      <c r="B86" s="11" t="s">
        <v>31</v>
      </c>
      <c r="C86" s="38">
        <v>0</v>
      </c>
      <c r="D86" s="30"/>
      <c r="E86" s="31"/>
      <c r="F86" s="30"/>
      <c r="G86" s="30"/>
      <c r="H86" s="20" t="str">
        <f t="shared" si="11"/>
        <v>OK</v>
      </c>
      <c r="P86">
        <f>IF(A85&lt;&gt;0,IF(SUM($A$14:A86)&gt;0,0,"INSERIRE CODICE VOCE"),"INSERIRE CODICE VOCE")</f>
        <v>0</v>
      </c>
      <c r="Q86">
        <f>_xlfn.IFERROR(VLOOKUP(A85,A86:A199,1,FALSE),0)</f>
        <v>0</v>
      </c>
      <c r="R86">
        <f t="shared" si="6"/>
        <v>0</v>
      </c>
      <c r="S86">
        <f t="shared" si="7"/>
        <v>0</v>
      </c>
      <c r="T86">
        <f t="shared" si="8"/>
        <v>0</v>
      </c>
      <c r="U86">
        <f t="shared" si="9"/>
        <v>0</v>
      </c>
      <c r="V86">
        <f t="shared" si="10"/>
        <v>0</v>
      </c>
    </row>
    <row r="87" spans="1:22" ht="15">
      <c r="A87" s="10">
        <v>740</v>
      </c>
      <c r="B87" s="11" t="s">
        <v>39</v>
      </c>
      <c r="C87" s="38">
        <v>-602</v>
      </c>
      <c r="D87" s="30"/>
      <c r="E87" s="31"/>
      <c r="F87" s="30"/>
      <c r="G87" s="30"/>
      <c r="H87" s="20" t="str">
        <f t="shared" si="11"/>
        <v>EVITA l'utilizzo di caratteri speciali quali -,_,€,#,£,$,%,&amp;</v>
      </c>
      <c r="P87">
        <f>IF(A86&lt;&gt;0,IF(SUM($A$14:A87)&gt;0,0,"INSERIRE CODICE VOCE"),"INSERIRE CODICE VOCE")</f>
        <v>0</v>
      </c>
      <c r="Q87">
        <f>_xlfn.IFERROR(VLOOKUP(A86,A87:A199,1,FALSE),0)</f>
        <v>0</v>
      </c>
      <c r="R87">
        <f t="shared" si="6"/>
        <v>0</v>
      </c>
      <c r="S87">
        <f t="shared" si="7"/>
        <v>0</v>
      </c>
      <c r="T87">
        <f t="shared" si="8"/>
        <v>3</v>
      </c>
      <c r="U87">
        <f t="shared" si="9"/>
        <v>0</v>
      </c>
      <c r="V87">
        <f t="shared" si="10"/>
        <v>0</v>
      </c>
    </row>
    <row r="88" spans="1:22" ht="15">
      <c r="A88" s="10">
        <v>750</v>
      </c>
      <c r="B88" s="11" t="s">
        <v>31</v>
      </c>
      <c r="C88" s="38">
        <v>0</v>
      </c>
      <c r="D88" s="30"/>
      <c r="E88" s="31"/>
      <c r="F88" s="30"/>
      <c r="G88" s="30"/>
      <c r="H88" s="20" t="str">
        <f t="shared" si="11"/>
        <v>OK</v>
      </c>
      <c r="P88">
        <f>IF(A87&lt;&gt;0,IF(SUM($A$14:A88)&gt;0,0,"INSERIRE CODICE VOCE"),"INSERIRE CODICE VOCE")</f>
        <v>0</v>
      </c>
      <c r="Q88">
        <f>_xlfn.IFERROR(VLOOKUP(A87,A88:A199,1,FALSE),0)</f>
        <v>0</v>
      </c>
      <c r="R88">
        <f t="shared" si="6"/>
        <v>0</v>
      </c>
      <c r="S88">
        <f t="shared" si="7"/>
        <v>0</v>
      </c>
      <c r="T88">
        <f t="shared" si="8"/>
        <v>0</v>
      </c>
      <c r="U88">
        <f t="shared" si="9"/>
        <v>0</v>
      </c>
      <c r="V88">
        <f t="shared" si="10"/>
        <v>0</v>
      </c>
    </row>
    <row r="89" spans="1:22" ht="15">
      <c r="A89" s="10">
        <v>760</v>
      </c>
      <c r="B89" s="11" t="s">
        <v>80</v>
      </c>
      <c r="C89" s="38">
        <v>-8</v>
      </c>
      <c r="D89" s="30"/>
      <c r="E89" s="31"/>
      <c r="F89" s="30"/>
      <c r="G89" s="30"/>
      <c r="H89" s="20" t="str">
        <f t="shared" si="11"/>
        <v>EVITA l'utilizzo di caratteri speciali quali -,_,€,#,£,$,%,&amp;</v>
      </c>
      <c r="P89">
        <f>IF(A88&lt;&gt;0,IF(SUM($A$14:A89)&gt;0,0,"INSERIRE CODICE VOCE"),"INSERIRE CODICE VOCE")</f>
        <v>0</v>
      </c>
      <c r="Q89">
        <f>_xlfn.IFERROR(VLOOKUP(A88,A89:A199,1,FALSE),0)</f>
        <v>0</v>
      </c>
      <c r="R89">
        <f t="shared" si="6"/>
        <v>25</v>
      </c>
      <c r="S89">
        <f t="shared" si="7"/>
        <v>0</v>
      </c>
      <c r="T89">
        <f t="shared" si="8"/>
        <v>3</v>
      </c>
      <c r="U89">
        <f t="shared" si="9"/>
        <v>0</v>
      </c>
      <c r="V89">
        <f t="shared" si="10"/>
        <v>0</v>
      </c>
    </row>
    <row r="90" spans="1:22" ht="15">
      <c r="A90" s="10">
        <v>770</v>
      </c>
      <c r="B90" s="11" t="s">
        <v>81</v>
      </c>
      <c r="C90" s="38">
        <v>-16</v>
      </c>
      <c r="D90" s="30"/>
      <c r="E90" s="31"/>
      <c r="F90" s="30"/>
      <c r="G90" s="30"/>
      <c r="H90" s="20" t="str">
        <f t="shared" si="11"/>
        <v>EVITA l'utilizzo di caratteri speciali quali -,_,€,#,£,$,%,&amp;</v>
      </c>
      <c r="P90">
        <f>IF(A89&lt;&gt;0,IF(SUM($A$14:A90)&gt;0,0,"INSERIRE CODICE VOCE"),"INSERIRE CODICE VOCE")</f>
        <v>0</v>
      </c>
      <c r="Q90">
        <f>_xlfn.IFERROR(VLOOKUP(A89,A90:A199,1,FALSE),0)</f>
        <v>0</v>
      </c>
      <c r="R90">
        <f t="shared" si="6"/>
        <v>0</v>
      </c>
      <c r="S90">
        <f t="shared" si="7"/>
        <v>0</v>
      </c>
      <c r="T90">
        <f t="shared" si="8"/>
        <v>3</v>
      </c>
      <c r="U90">
        <f t="shared" si="9"/>
        <v>0</v>
      </c>
      <c r="V90">
        <f t="shared" si="10"/>
        <v>0</v>
      </c>
    </row>
    <row r="91" spans="1:22" ht="15">
      <c r="A91" s="10">
        <v>780</v>
      </c>
      <c r="B91" s="11" t="s">
        <v>55</v>
      </c>
      <c r="C91" s="38">
        <v>-24</v>
      </c>
      <c r="D91" s="30"/>
      <c r="E91" s="31"/>
      <c r="F91" s="30"/>
      <c r="G91" s="30"/>
      <c r="H91" s="20" t="str">
        <f t="shared" si="11"/>
        <v>EVITA l'utilizzo di caratteri speciali quali -,_,€,#,£,$,%,&amp;</v>
      </c>
      <c r="P91">
        <f>IF(A90&lt;&gt;0,IF(SUM($A$14:A91)&gt;0,0,"INSERIRE CODICE VOCE"),"INSERIRE CODICE VOCE")</f>
        <v>0</v>
      </c>
      <c r="Q91">
        <f>_xlfn.IFERROR(VLOOKUP(A90,A91:A199,1,FALSE),0)</f>
        <v>0</v>
      </c>
      <c r="R91">
        <f t="shared" si="6"/>
        <v>0</v>
      </c>
      <c r="S91">
        <f t="shared" si="7"/>
        <v>0</v>
      </c>
      <c r="T91">
        <f t="shared" si="8"/>
        <v>3</v>
      </c>
      <c r="U91">
        <f t="shared" si="9"/>
        <v>0</v>
      </c>
      <c r="V91">
        <f t="shared" si="10"/>
        <v>0</v>
      </c>
    </row>
    <row r="92" spans="1:22" ht="15">
      <c r="A92" s="10">
        <v>790</v>
      </c>
      <c r="B92" s="11" t="s">
        <v>58</v>
      </c>
      <c r="C92" s="38">
        <v>-24</v>
      </c>
      <c r="D92" s="30"/>
      <c r="E92" s="31"/>
      <c r="F92" s="30"/>
      <c r="G92" s="30"/>
      <c r="H92" s="20" t="str">
        <f t="shared" si="11"/>
        <v>EVITA l'utilizzo di caratteri speciali quali -,_,€,#,£,$,%,&amp;</v>
      </c>
      <c r="P92">
        <f>IF(A91&lt;&gt;0,IF(SUM($A$14:A92)&gt;0,0,"INSERIRE CODICE VOCE"),"INSERIRE CODICE VOCE")</f>
        <v>0</v>
      </c>
      <c r="Q92">
        <f>_xlfn.IFERROR(VLOOKUP(A91,A92:A199,1,FALSE),0)</f>
        <v>0</v>
      </c>
      <c r="R92">
        <f t="shared" si="6"/>
        <v>0</v>
      </c>
      <c r="S92">
        <f t="shared" si="7"/>
        <v>0</v>
      </c>
      <c r="T92">
        <f t="shared" si="8"/>
        <v>3</v>
      </c>
      <c r="U92">
        <f t="shared" si="9"/>
        <v>0</v>
      </c>
      <c r="V92">
        <f t="shared" si="10"/>
        <v>0</v>
      </c>
    </row>
    <row r="93" spans="1:22" ht="15">
      <c r="A93" s="10">
        <v>800</v>
      </c>
      <c r="B93" s="11" t="s">
        <v>31</v>
      </c>
      <c r="C93" s="38">
        <v>0</v>
      </c>
      <c r="D93" s="30"/>
      <c r="E93" s="31"/>
      <c r="F93" s="30"/>
      <c r="G93" s="30"/>
      <c r="H93" s="20" t="str">
        <f t="shared" si="11"/>
        <v>OK</v>
      </c>
      <c r="P93">
        <f>IF(A92&lt;&gt;0,IF(SUM($A$14:A93)&gt;0,0,"INSERIRE CODICE VOCE"),"INSERIRE CODICE VOCE")</f>
        <v>0</v>
      </c>
      <c r="Q93">
        <f>_xlfn.IFERROR(VLOOKUP(A92,A93:A199,1,FALSE),0)</f>
        <v>0</v>
      </c>
      <c r="R93">
        <f t="shared" si="6"/>
        <v>0</v>
      </c>
      <c r="S93">
        <f t="shared" si="7"/>
        <v>0</v>
      </c>
      <c r="T93">
        <f t="shared" si="8"/>
        <v>0</v>
      </c>
      <c r="U93">
        <f t="shared" si="9"/>
        <v>0</v>
      </c>
      <c r="V93">
        <f t="shared" si="10"/>
        <v>0</v>
      </c>
    </row>
    <row r="94" spans="1:22" ht="15">
      <c r="A94" s="10">
        <v>810</v>
      </c>
      <c r="B94" s="11" t="s">
        <v>82</v>
      </c>
      <c r="C94" s="38">
        <v>-10500</v>
      </c>
      <c r="D94" s="30"/>
      <c r="E94" s="31"/>
      <c r="F94" s="30"/>
      <c r="G94" s="30"/>
      <c r="H94" s="20" t="str">
        <f t="shared" si="11"/>
        <v>EVITA l'utilizzo di caratteri speciali quali -,_,€,#,£,$,%,&amp;</v>
      </c>
      <c r="P94">
        <f>IF(A93&lt;&gt;0,IF(SUM($A$14:A94)&gt;0,0,"INSERIRE CODICE VOCE"),"INSERIRE CODICE VOCE")</f>
        <v>0</v>
      </c>
      <c r="Q94">
        <f>_xlfn.IFERROR(VLOOKUP(A93,A94:A199,1,FALSE),0)</f>
        <v>0</v>
      </c>
      <c r="R94">
        <f t="shared" si="6"/>
        <v>0</v>
      </c>
      <c r="S94">
        <f t="shared" si="7"/>
        <v>0</v>
      </c>
      <c r="T94">
        <f t="shared" si="8"/>
        <v>3</v>
      </c>
      <c r="U94">
        <f t="shared" si="9"/>
        <v>0</v>
      </c>
      <c r="V94">
        <f t="shared" si="10"/>
        <v>0</v>
      </c>
    </row>
    <row r="95" spans="1:22" ht="15">
      <c r="A95" s="10">
        <v>820</v>
      </c>
      <c r="B95" s="11" t="s">
        <v>83</v>
      </c>
      <c r="C95" s="38">
        <v>-10500</v>
      </c>
      <c r="D95" s="30"/>
      <c r="E95" s="31"/>
      <c r="F95" s="30"/>
      <c r="G95" s="30"/>
      <c r="H95" s="20" t="str">
        <f t="shared" si="11"/>
        <v>EVITA l'utilizzo di caratteri speciali quali -,_,€,#,£,$,%,&amp;</v>
      </c>
      <c r="P95">
        <f>IF(A94&lt;&gt;0,IF(SUM($A$14:A95)&gt;0,0,"INSERIRE CODICE VOCE"),"INSERIRE CODICE VOCE")</f>
        <v>0</v>
      </c>
      <c r="Q95">
        <f>_xlfn.IFERROR(VLOOKUP(A94,A95:A199,1,FALSE),0)</f>
        <v>0</v>
      </c>
      <c r="R95">
        <f t="shared" si="6"/>
        <v>0</v>
      </c>
      <c r="S95">
        <f t="shared" si="7"/>
        <v>0</v>
      </c>
      <c r="T95">
        <f t="shared" si="8"/>
        <v>3</v>
      </c>
      <c r="U95">
        <f t="shared" si="9"/>
        <v>0</v>
      </c>
      <c r="V95">
        <f t="shared" si="10"/>
        <v>0</v>
      </c>
    </row>
    <row r="96" spans="1:22" ht="15">
      <c r="A96" s="10">
        <v>830</v>
      </c>
      <c r="B96" s="11" t="s">
        <v>84</v>
      </c>
      <c r="C96" s="38">
        <v>-61398.27</v>
      </c>
      <c r="D96" s="30"/>
      <c r="E96" s="31"/>
      <c r="F96" s="30"/>
      <c r="G96" s="30"/>
      <c r="H96" s="20" t="str">
        <f t="shared" si="11"/>
        <v>EVITA l'utilizzo di caratteri speciali quali -,_,€,#,£,$,%,&amp;</v>
      </c>
      <c r="P96">
        <f>IF(A95&lt;&gt;0,IF(SUM($A$14:A96)&gt;0,0,"INSERIRE CODICE VOCE"),"INSERIRE CODICE VOCE")</f>
        <v>0</v>
      </c>
      <c r="Q96">
        <f>_xlfn.IFERROR(VLOOKUP(A95,A96:A199,1,FALSE),0)</f>
        <v>0</v>
      </c>
      <c r="R96">
        <f t="shared" si="6"/>
        <v>0</v>
      </c>
      <c r="S96">
        <f t="shared" si="7"/>
        <v>0</v>
      </c>
      <c r="T96">
        <f t="shared" si="8"/>
        <v>3</v>
      </c>
      <c r="U96">
        <f t="shared" si="9"/>
        <v>0</v>
      </c>
      <c r="V96">
        <f t="shared" si="10"/>
        <v>0</v>
      </c>
    </row>
    <row r="97" spans="1:22" ht="15">
      <c r="A97" s="10">
        <v>840</v>
      </c>
      <c r="B97" s="11" t="s">
        <v>85</v>
      </c>
      <c r="C97" s="38">
        <v>-61398.27</v>
      </c>
      <c r="D97" s="30"/>
      <c r="E97" s="31"/>
      <c r="F97" s="30"/>
      <c r="G97" s="30"/>
      <c r="H97" s="20" t="str">
        <f t="shared" si="11"/>
        <v>EVITA l'utilizzo di caratteri speciali quali -,_,€,#,£,$,%,&amp;</v>
      </c>
      <c r="P97">
        <f>IF(A96&lt;&gt;0,IF(SUM($A$14:A97)&gt;0,0,"INSERIRE CODICE VOCE"),"INSERIRE CODICE VOCE")</f>
        <v>0</v>
      </c>
      <c r="Q97">
        <f>_xlfn.IFERROR(VLOOKUP(A96,A97:A199,1,FALSE),0)</f>
        <v>0</v>
      </c>
      <c r="R97">
        <f t="shared" si="6"/>
        <v>0</v>
      </c>
      <c r="S97">
        <f t="shared" si="7"/>
        <v>0</v>
      </c>
      <c r="T97">
        <f t="shared" si="8"/>
        <v>3</v>
      </c>
      <c r="U97">
        <f t="shared" si="9"/>
        <v>0</v>
      </c>
      <c r="V97">
        <f t="shared" si="10"/>
        <v>0</v>
      </c>
    </row>
    <row r="98" spans="1:22" ht="15">
      <c r="A98" s="10">
        <v>850</v>
      </c>
      <c r="B98" s="11" t="s">
        <v>86</v>
      </c>
      <c r="C98" s="38">
        <v>-32552.92</v>
      </c>
      <c r="D98" s="30"/>
      <c r="E98" s="31"/>
      <c r="F98" s="30"/>
      <c r="G98" s="30"/>
      <c r="H98" s="20" t="str">
        <f t="shared" si="11"/>
        <v>EVITA l'utilizzo di caratteri speciali quali -,_,€,#,£,$,%,&amp;</v>
      </c>
      <c r="P98">
        <f>IF(A97&lt;&gt;0,IF(SUM($A$14:A98)&gt;0,0,"INSERIRE CODICE VOCE"),"INSERIRE CODICE VOCE")</f>
        <v>0</v>
      </c>
      <c r="Q98">
        <f>_xlfn.IFERROR(VLOOKUP(A97,A98:A199,1,FALSE),0)</f>
        <v>0</v>
      </c>
      <c r="R98">
        <f t="shared" si="6"/>
        <v>0</v>
      </c>
      <c r="S98">
        <f t="shared" si="7"/>
        <v>0</v>
      </c>
      <c r="T98">
        <f t="shared" si="8"/>
        <v>3</v>
      </c>
      <c r="U98">
        <f t="shared" si="9"/>
        <v>0</v>
      </c>
      <c r="V98">
        <f t="shared" si="10"/>
        <v>0</v>
      </c>
    </row>
    <row r="99" spans="1:22" ht="15">
      <c r="A99" s="10">
        <v>860</v>
      </c>
      <c r="B99" s="11" t="s">
        <v>87</v>
      </c>
      <c r="C99" s="38">
        <v>-32552.92</v>
      </c>
      <c r="D99" s="30"/>
      <c r="E99" s="31"/>
      <c r="F99" s="30"/>
      <c r="G99" s="30"/>
      <c r="H99" s="20" t="str">
        <f t="shared" si="11"/>
        <v>EVITA l'utilizzo di caratteri speciali quali -,_,€,#,£,$,%,&amp;</v>
      </c>
      <c r="P99">
        <f>IF(A98&lt;&gt;0,IF(SUM($A$14:A99)&gt;0,0,"INSERIRE CODICE VOCE"),"INSERIRE CODICE VOCE")</f>
        <v>0</v>
      </c>
      <c r="Q99">
        <f>_xlfn.IFERROR(VLOOKUP(A98,A99:A199,1,FALSE),0)</f>
        <v>0</v>
      </c>
      <c r="R99">
        <f t="shared" si="6"/>
        <v>0</v>
      </c>
      <c r="S99">
        <f t="shared" si="7"/>
        <v>0</v>
      </c>
      <c r="T99">
        <f t="shared" si="8"/>
        <v>3</v>
      </c>
      <c r="U99">
        <f t="shared" si="9"/>
        <v>0</v>
      </c>
      <c r="V99">
        <f t="shared" si="10"/>
        <v>0</v>
      </c>
    </row>
    <row r="100" spans="1:22" ht="15">
      <c r="A100" s="10">
        <v>870</v>
      </c>
      <c r="B100" s="11" t="s">
        <v>88</v>
      </c>
      <c r="C100" s="38">
        <v>-104451.19</v>
      </c>
      <c r="D100" s="30"/>
      <c r="E100" s="31"/>
      <c r="F100" s="30"/>
      <c r="G100" s="30"/>
      <c r="H100" s="20" t="str">
        <f t="shared" si="11"/>
        <v>EVITA l'utilizzo di caratteri speciali quali -,_,€,#,£,$,%,&amp;</v>
      </c>
      <c r="P100">
        <f>IF(A99&lt;&gt;0,IF(SUM($A$14:A100)&gt;0,0,"INSERIRE CODICE VOCE"),"INSERIRE CODICE VOCE")</f>
        <v>0</v>
      </c>
      <c r="Q100">
        <f>_xlfn.IFERROR(VLOOKUP(A99,A100:A199,1,FALSE),0)</f>
        <v>0</v>
      </c>
      <c r="R100">
        <f t="shared" si="6"/>
        <v>0</v>
      </c>
      <c r="S100">
        <f t="shared" si="7"/>
        <v>0</v>
      </c>
      <c r="T100">
        <f t="shared" si="8"/>
        <v>3</v>
      </c>
      <c r="U100">
        <f t="shared" si="9"/>
        <v>0</v>
      </c>
      <c r="V100">
        <f t="shared" si="10"/>
        <v>0</v>
      </c>
    </row>
    <row r="101" spans="1:22" ht="15">
      <c r="A101" s="10">
        <v>880</v>
      </c>
      <c r="B101" s="11" t="s">
        <v>31</v>
      </c>
      <c r="C101" s="38">
        <v>0</v>
      </c>
      <c r="D101" s="30"/>
      <c r="E101" s="31"/>
      <c r="F101" s="30"/>
      <c r="G101" s="30"/>
      <c r="H101" s="20" t="str">
        <f t="shared" si="11"/>
        <v>OK</v>
      </c>
      <c r="P101">
        <f>IF(A100&lt;&gt;0,IF(SUM($A$14:A101)&gt;0,0,"INSERIRE CODICE VOCE"),"INSERIRE CODICE VOCE")</f>
        <v>0</v>
      </c>
      <c r="Q101">
        <f>_xlfn.IFERROR(VLOOKUP(A100,A101:A199,1,FALSE),0)</f>
        <v>0</v>
      </c>
      <c r="R101">
        <f t="shared" si="6"/>
        <v>0</v>
      </c>
      <c r="S101">
        <f t="shared" si="7"/>
        <v>0</v>
      </c>
      <c r="T101">
        <f t="shared" si="8"/>
        <v>0</v>
      </c>
      <c r="U101">
        <f t="shared" si="9"/>
        <v>0</v>
      </c>
      <c r="V101">
        <f t="shared" si="10"/>
        <v>0</v>
      </c>
    </row>
    <row r="102" spans="1:22" ht="15">
      <c r="A102" s="10">
        <v>890</v>
      </c>
      <c r="B102" s="11" t="s">
        <v>193</v>
      </c>
      <c r="C102" s="38">
        <v>-19078.17</v>
      </c>
      <c r="D102" s="30"/>
      <c r="E102" s="31"/>
      <c r="F102" s="30"/>
      <c r="G102" s="30"/>
      <c r="H102" s="20" t="str">
        <f t="shared" si="11"/>
        <v>EVITA l'utilizzo di caratteri speciali quali -,_,€,#,£,$,%,&amp;</v>
      </c>
      <c r="P102">
        <f>IF(A101&lt;&gt;0,IF(SUM($A$14:A102)&gt;0,0,"INSERIRE CODICE VOCE"),"INSERIRE CODICE VOCE")</f>
        <v>0</v>
      </c>
      <c r="Q102">
        <f>_xlfn.IFERROR(VLOOKUP(A101,A102:A199,1,FALSE),0)</f>
        <v>0</v>
      </c>
      <c r="R102">
        <f t="shared" si="6"/>
        <v>0</v>
      </c>
      <c r="S102">
        <f t="shared" si="7"/>
        <v>0</v>
      </c>
      <c r="T102">
        <f t="shared" si="8"/>
        <v>3</v>
      </c>
      <c r="U102">
        <f t="shared" si="9"/>
        <v>0</v>
      </c>
      <c r="V102">
        <f t="shared" si="10"/>
        <v>0</v>
      </c>
    </row>
    <row r="103" spans="1:22" ht="15">
      <c r="A103" s="10">
        <v>900</v>
      </c>
      <c r="B103" s="11" t="s">
        <v>89</v>
      </c>
      <c r="C103" s="38">
        <v>-19078.17</v>
      </c>
      <c r="D103" s="30"/>
      <c r="E103" s="31"/>
      <c r="F103" s="30"/>
      <c r="G103" s="30"/>
      <c r="H103" s="20" t="str">
        <f t="shared" si="11"/>
        <v>EVITA l'utilizzo di caratteri speciali quali -,_,€,#,£,$,%,&amp;</v>
      </c>
      <c r="P103">
        <f>IF(A102&lt;&gt;0,IF(SUM($A$14:A103)&gt;0,0,"INSERIRE CODICE VOCE"),"INSERIRE CODICE VOCE")</f>
        <v>0</v>
      </c>
      <c r="Q103">
        <f>_xlfn.IFERROR(VLOOKUP(A102,A103:A199,1,FALSE),0)</f>
        <v>0</v>
      </c>
      <c r="R103">
        <f t="shared" si="6"/>
        <v>0</v>
      </c>
      <c r="S103">
        <f t="shared" si="7"/>
        <v>0</v>
      </c>
      <c r="T103">
        <f t="shared" si="8"/>
        <v>3</v>
      </c>
      <c r="U103">
        <f t="shared" si="9"/>
        <v>0</v>
      </c>
      <c r="V103">
        <f t="shared" si="10"/>
        <v>0</v>
      </c>
    </row>
    <row r="104" spans="1:22" ht="15">
      <c r="A104" s="10">
        <v>910</v>
      </c>
      <c r="B104" s="11" t="s">
        <v>90</v>
      </c>
      <c r="C104" s="38">
        <v>-19078.17</v>
      </c>
      <c r="D104" s="30"/>
      <c r="E104" s="31"/>
      <c r="F104" s="30"/>
      <c r="G104" s="30"/>
      <c r="H104" s="20" t="str">
        <f t="shared" si="11"/>
        <v>EVITA l'utilizzo di caratteri speciali quali -,_,€,#,£,$,%,&amp;</v>
      </c>
      <c r="P104">
        <f>IF(A103&lt;&gt;0,IF(SUM($A$14:A104)&gt;0,0,"INSERIRE CODICE VOCE"),"INSERIRE CODICE VOCE")</f>
        <v>0</v>
      </c>
      <c r="Q104">
        <f>_xlfn.IFERROR(VLOOKUP(A103,A104:A199,1,FALSE),0)</f>
        <v>0</v>
      </c>
      <c r="R104">
        <f t="shared" si="6"/>
        <v>0</v>
      </c>
      <c r="S104">
        <f t="shared" si="7"/>
        <v>0</v>
      </c>
      <c r="T104">
        <f t="shared" si="8"/>
        <v>3</v>
      </c>
      <c r="U104">
        <f t="shared" si="9"/>
        <v>0</v>
      </c>
      <c r="V104">
        <f t="shared" si="10"/>
        <v>0</v>
      </c>
    </row>
    <row r="105" spans="1:22" ht="15">
      <c r="A105" s="10">
        <v>920</v>
      </c>
      <c r="B105" s="11" t="s">
        <v>31</v>
      </c>
      <c r="C105" s="38">
        <v>0</v>
      </c>
      <c r="D105" s="30"/>
      <c r="E105" s="31"/>
      <c r="F105" s="30"/>
      <c r="G105" s="30"/>
      <c r="H105" s="20" t="str">
        <f t="shared" si="11"/>
        <v>OK</v>
      </c>
      <c r="P105">
        <f>IF(A104&lt;&gt;0,IF(SUM($A$14:A105)&gt;0,0,"INSERIRE CODICE VOCE"),"INSERIRE CODICE VOCE")</f>
        <v>0</v>
      </c>
      <c r="Q105">
        <f>_xlfn.IFERROR(VLOOKUP(A104,A105:A199,1,FALSE),0)</f>
        <v>0</v>
      </c>
      <c r="R105">
        <f t="shared" si="6"/>
        <v>0</v>
      </c>
      <c r="S105">
        <f t="shared" si="7"/>
        <v>0</v>
      </c>
      <c r="T105">
        <f t="shared" si="8"/>
        <v>0</v>
      </c>
      <c r="U105">
        <f t="shared" si="9"/>
        <v>0</v>
      </c>
      <c r="V105">
        <f t="shared" si="10"/>
        <v>0</v>
      </c>
    </row>
    <row r="106" spans="1:22" ht="15">
      <c r="A106" s="10">
        <v>930</v>
      </c>
      <c r="B106" s="11" t="s">
        <v>62</v>
      </c>
      <c r="C106" s="38">
        <v>-27026.82</v>
      </c>
      <c r="D106" s="30"/>
      <c r="E106" s="31"/>
      <c r="F106" s="30"/>
      <c r="G106" s="30"/>
      <c r="H106" s="20" t="str">
        <f t="shared" si="11"/>
        <v>EVITA l'utilizzo di caratteri speciali quali -,_,€,#,£,$,%,&amp;</v>
      </c>
      <c r="P106">
        <f>IF(A105&lt;&gt;0,IF(SUM($A$14:A106)&gt;0,0,"INSERIRE CODICE VOCE"),"INSERIRE CODICE VOCE")</f>
        <v>0</v>
      </c>
      <c r="Q106">
        <f>_xlfn.IFERROR(VLOOKUP(A105,A106:A199,1,FALSE),0)</f>
        <v>0</v>
      </c>
      <c r="R106">
        <f t="shared" si="6"/>
        <v>0</v>
      </c>
      <c r="S106">
        <f t="shared" si="7"/>
        <v>0</v>
      </c>
      <c r="T106">
        <f t="shared" si="8"/>
        <v>3</v>
      </c>
      <c r="U106">
        <f t="shared" si="9"/>
        <v>0</v>
      </c>
      <c r="V106">
        <f t="shared" si="10"/>
        <v>0</v>
      </c>
    </row>
    <row r="107" spans="1:22" ht="15">
      <c r="A107" s="10">
        <v>940</v>
      </c>
      <c r="B107" s="11" t="s">
        <v>31</v>
      </c>
      <c r="C107" s="38">
        <v>0</v>
      </c>
      <c r="D107" s="30"/>
      <c r="E107" s="31"/>
      <c r="F107" s="30"/>
      <c r="G107" s="30"/>
      <c r="H107" s="20" t="str">
        <f t="shared" si="11"/>
        <v>OK</v>
      </c>
      <c r="P107">
        <f>IF(A106&lt;&gt;0,IF(SUM($A$14:A107)&gt;0,0,"INSERIRE CODICE VOCE"),"INSERIRE CODICE VOCE")</f>
        <v>0</v>
      </c>
      <c r="Q107">
        <f>_xlfn.IFERROR(VLOOKUP(A106,A107:A199,1,FALSE),0)</f>
        <v>0</v>
      </c>
      <c r="R107">
        <f t="shared" si="6"/>
        <v>0</v>
      </c>
      <c r="S107">
        <f t="shared" si="7"/>
        <v>0</v>
      </c>
      <c r="T107">
        <f t="shared" si="8"/>
        <v>0</v>
      </c>
      <c r="U107">
        <f t="shared" si="9"/>
        <v>0</v>
      </c>
      <c r="V107">
        <f t="shared" si="10"/>
        <v>0</v>
      </c>
    </row>
    <row r="108" spans="1:22" ht="15">
      <c r="A108" s="10">
        <v>950</v>
      </c>
      <c r="B108" s="11" t="s">
        <v>91</v>
      </c>
      <c r="C108" s="38">
        <v>-7092.36</v>
      </c>
      <c r="D108" s="30"/>
      <c r="E108" s="31"/>
      <c r="F108" s="30"/>
      <c r="G108" s="30"/>
      <c r="H108" s="20" t="str">
        <f t="shared" si="11"/>
        <v>EVITA l'utilizzo di caratteri speciali quali -,_,€,#,£,$,%,&amp;</v>
      </c>
      <c r="P108">
        <f>IF(A107&lt;&gt;0,IF(SUM($A$14:A108)&gt;0,0,"INSERIRE CODICE VOCE"),"INSERIRE CODICE VOCE")</f>
        <v>0</v>
      </c>
      <c r="Q108">
        <f>_xlfn.IFERROR(VLOOKUP(A107,A108:A199,1,FALSE),0)</f>
        <v>0</v>
      </c>
      <c r="R108">
        <f t="shared" si="6"/>
        <v>0</v>
      </c>
      <c r="S108">
        <f t="shared" si="7"/>
        <v>0</v>
      </c>
      <c r="T108">
        <f t="shared" si="8"/>
        <v>3</v>
      </c>
      <c r="U108">
        <f t="shared" si="9"/>
        <v>0</v>
      </c>
      <c r="V108">
        <f t="shared" si="10"/>
        <v>0</v>
      </c>
    </row>
    <row r="109" spans="1:22" ht="15">
      <c r="A109" s="10">
        <v>960</v>
      </c>
      <c r="B109" s="11" t="s">
        <v>92</v>
      </c>
      <c r="C109" s="38">
        <v>-7092.36</v>
      </c>
      <c r="D109" s="30"/>
      <c r="E109" s="31"/>
      <c r="F109" s="30"/>
      <c r="G109" s="30"/>
      <c r="H109" s="20" t="str">
        <f t="shared" si="11"/>
        <v>EVITA l'utilizzo di caratteri speciali quali -,_,€,#,£,$,%,&amp;</v>
      </c>
      <c r="P109">
        <f>IF(A108&lt;&gt;0,IF(SUM($A$14:A109)&gt;0,0,"INSERIRE CODICE VOCE"),"INSERIRE CODICE VOCE")</f>
        <v>0</v>
      </c>
      <c r="Q109">
        <f>_xlfn.IFERROR(VLOOKUP(A108,A109:A199,1,FALSE),0)</f>
        <v>0</v>
      </c>
      <c r="R109">
        <f t="shared" si="6"/>
        <v>0</v>
      </c>
      <c r="S109">
        <f t="shared" si="7"/>
        <v>0</v>
      </c>
      <c r="T109">
        <f t="shared" si="8"/>
        <v>3</v>
      </c>
      <c r="U109">
        <f t="shared" si="9"/>
        <v>0</v>
      </c>
      <c r="V109">
        <f t="shared" si="10"/>
        <v>0</v>
      </c>
    </row>
    <row r="110" spans="1:22" ht="15">
      <c r="A110" s="10">
        <v>970</v>
      </c>
      <c r="B110" s="11" t="s">
        <v>93</v>
      </c>
      <c r="C110" s="38">
        <v>-7092.36</v>
      </c>
      <c r="D110" s="30"/>
      <c r="E110" s="31"/>
      <c r="F110" s="30"/>
      <c r="G110" s="30"/>
      <c r="H110" s="20" t="str">
        <f t="shared" si="11"/>
        <v>EVITA l'utilizzo di caratteri speciali quali -,_,€,#,£,$,%,&amp;</v>
      </c>
      <c r="P110">
        <f>IF(A109&lt;&gt;0,IF(SUM($A$14:A110)&gt;0,0,"INSERIRE CODICE VOCE"),"INSERIRE CODICE VOCE")</f>
        <v>0</v>
      </c>
      <c r="Q110">
        <f>_xlfn.IFERROR(VLOOKUP(A109,A110:A199,1,FALSE),0)</f>
        <v>0</v>
      </c>
      <c r="R110">
        <f t="shared" si="6"/>
        <v>0</v>
      </c>
      <c r="S110">
        <f t="shared" si="7"/>
        <v>0</v>
      </c>
      <c r="T110">
        <f t="shared" si="8"/>
        <v>3</v>
      </c>
      <c r="U110">
        <f t="shared" si="9"/>
        <v>0</v>
      </c>
      <c r="V110">
        <f t="shared" si="10"/>
        <v>0</v>
      </c>
    </row>
    <row r="111" spans="1:22" ht="15">
      <c r="A111" s="10">
        <v>980</v>
      </c>
      <c r="B111" s="11" t="s">
        <v>31</v>
      </c>
      <c r="C111" s="38">
        <v>0</v>
      </c>
      <c r="D111" s="30"/>
      <c r="E111" s="31"/>
      <c r="F111" s="30"/>
      <c r="G111" s="30"/>
      <c r="H111" s="20" t="str">
        <f t="shared" si="11"/>
        <v>OK</v>
      </c>
      <c r="P111">
        <f>IF(A110&lt;&gt;0,IF(SUM($A$14:A111)&gt;0,0,"INSERIRE CODICE VOCE"),"INSERIRE CODICE VOCE")</f>
        <v>0</v>
      </c>
      <c r="Q111">
        <f>_xlfn.IFERROR(VLOOKUP(A110,A111:A199,1,FALSE),0)</f>
        <v>0</v>
      </c>
      <c r="R111">
        <f t="shared" si="6"/>
        <v>0</v>
      </c>
      <c r="S111">
        <f t="shared" si="7"/>
        <v>0</v>
      </c>
      <c r="T111">
        <f t="shared" si="8"/>
        <v>0</v>
      </c>
      <c r="U111">
        <f t="shared" si="9"/>
        <v>0</v>
      </c>
      <c r="V111">
        <f t="shared" si="10"/>
        <v>0</v>
      </c>
    </row>
    <row r="112" spans="1:22" ht="15">
      <c r="A112" s="10">
        <v>990</v>
      </c>
      <c r="B112" s="11" t="s">
        <v>94</v>
      </c>
      <c r="C112" s="38">
        <v>-8772.8</v>
      </c>
      <c r="D112" s="30"/>
      <c r="E112" s="31"/>
      <c r="F112" s="30"/>
      <c r="G112" s="30"/>
      <c r="H112" s="20" t="str">
        <f t="shared" si="11"/>
        <v>EVITA l'utilizzo di caratteri speciali quali -,_,€,#,£,$,%,&amp;</v>
      </c>
      <c r="P112">
        <f>IF(A111&lt;&gt;0,IF(SUM($A$14:A112)&gt;0,0,"INSERIRE CODICE VOCE"),"INSERIRE CODICE VOCE")</f>
        <v>0</v>
      </c>
      <c r="Q112">
        <f>_xlfn.IFERROR(VLOOKUP(A111,A112:A199,1,FALSE),0)</f>
        <v>0</v>
      </c>
      <c r="R112">
        <f t="shared" si="6"/>
        <v>0</v>
      </c>
      <c r="S112">
        <f t="shared" si="7"/>
        <v>0</v>
      </c>
      <c r="T112">
        <f t="shared" si="8"/>
        <v>3</v>
      </c>
      <c r="U112">
        <f t="shared" si="9"/>
        <v>0</v>
      </c>
      <c r="V112">
        <f t="shared" si="10"/>
        <v>0</v>
      </c>
    </row>
    <row r="113" spans="1:22" ht="15">
      <c r="A113" s="10">
        <v>1000</v>
      </c>
      <c r="B113" s="11" t="s">
        <v>95</v>
      </c>
      <c r="C113" s="38">
        <v>-9464.8</v>
      </c>
      <c r="D113" s="30"/>
      <c r="E113" s="31"/>
      <c r="F113" s="30"/>
      <c r="G113" s="30"/>
      <c r="H113" s="20" t="str">
        <f t="shared" si="11"/>
        <v>EVITA l'utilizzo di caratteri speciali quali -,_,€,#,£,$,%,&amp;</v>
      </c>
      <c r="P113">
        <f>IF(A112&lt;&gt;0,IF(SUM($A$14:A113)&gt;0,0,"INSERIRE CODICE VOCE"),"INSERIRE CODICE VOCE")</f>
        <v>0</v>
      </c>
      <c r="Q113">
        <f>_xlfn.IFERROR(VLOOKUP(A112,A113:A199,1,FALSE),0)</f>
        <v>0</v>
      </c>
      <c r="R113">
        <f t="shared" si="6"/>
        <v>0</v>
      </c>
      <c r="S113">
        <f t="shared" si="7"/>
        <v>0</v>
      </c>
      <c r="T113">
        <f t="shared" si="8"/>
        <v>3</v>
      </c>
      <c r="U113">
        <f t="shared" si="9"/>
        <v>0</v>
      </c>
      <c r="V113">
        <f t="shared" si="10"/>
        <v>0</v>
      </c>
    </row>
    <row r="114" spans="1:22" ht="15">
      <c r="A114" s="10">
        <v>1010</v>
      </c>
      <c r="B114" s="11" t="s">
        <v>96</v>
      </c>
      <c r="C114" s="38">
        <v>-18237.6</v>
      </c>
      <c r="D114" s="30"/>
      <c r="E114" s="31"/>
      <c r="F114" s="30"/>
      <c r="G114" s="30"/>
      <c r="H114" s="20" t="str">
        <f t="shared" si="11"/>
        <v>EVITA l'utilizzo di caratteri speciali quali -,_,€,#,£,$,%,&amp;</v>
      </c>
      <c r="P114">
        <f>IF(A113&lt;&gt;0,IF(SUM($A$14:A114)&gt;0,0,"INSERIRE CODICE VOCE"),"INSERIRE CODICE VOCE")</f>
        <v>0</v>
      </c>
      <c r="Q114">
        <f>_xlfn.IFERROR(VLOOKUP(A113,A114:A199,1,FALSE),0)</f>
        <v>0</v>
      </c>
      <c r="R114">
        <f t="shared" si="6"/>
        <v>0</v>
      </c>
      <c r="S114">
        <f t="shared" si="7"/>
        <v>0</v>
      </c>
      <c r="T114">
        <f t="shared" si="8"/>
        <v>3</v>
      </c>
      <c r="U114">
        <f t="shared" si="9"/>
        <v>0</v>
      </c>
      <c r="V114">
        <f t="shared" si="10"/>
        <v>0</v>
      </c>
    </row>
    <row r="115" spans="1:22" ht="15">
      <c r="A115" s="10">
        <v>1020</v>
      </c>
      <c r="B115" s="11" t="s">
        <v>97</v>
      </c>
      <c r="C115" s="38">
        <v>-18237.6</v>
      </c>
      <c r="D115" s="30"/>
      <c r="E115" s="31"/>
      <c r="F115" s="30"/>
      <c r="G115" s="30"/>
      <c r="H115" s="20" t="str">
        <f t="shared" si="11"/>
        <v>EVITA l'utilizzo di caratteri speciali quali -,_,€,#,£,$,%,&amp;</v>
      </c>
      <c r="P115">
        <f>IF(A114&lt;&gt;0,IF(SUM($A$14:A115)&gt;0,0,"INSERIRE CODICE VOCE"),"INSERIRE CODICE VOCE")</f>
        <v>0</v>
      </c>
      <c r="Q115">
        <f>_xlfn.IFERROR(VLOOKUP(A114,A115:A199,1,FALSE),0)</f>
        <v>0</v>
      </c>
      <c r="R115">
        <f t="shared" si="6"/>
        <v>0</v>
      </c>
      <c r="S115">
        <f t="shared" si="7"/>
        <v>0</v>
      </c>
      <c r="T115">
        <f t="shared" si="8"/>
        <v>3</v>
      </c>
      <c r="U115">
        <f t="shared" si="9"/>
        <v>0</v>
      </c>
      <c r="V115">
        <f t="shared" si="10"/>
        <v>0</v>
      </c>
    </row>
    <row r="116" spans="1:22" ht="15">
      <c r="A116" s="10">
        <v>1030</v>
      </c>
      <c r="B116" s="11" t="s">
        <v>31</v>
      </c>
      <c r="C116" s="38">
        <v>0</v>
      </c>
      <c r="D116" s="30"/>
      <c r="E116" s="31"/>
      <c r="F116" s="30"/>
      <c r="G116" s="30"/>
      <c r="H116" s="20" t="str">
        <f t="shared" si="11"/>
        <v>OK</v>
      </c>
      <c r="P116">
        <f>IF(A115&lt;&gt;0,IF(SUM($A$14:A116)&gt;0,0,"INSERIRE CODICE VOCE"),"INSERIRE CODICE VOCE")</f>
        <v>0</v>
      </c>
      <c r="Q116">
        <f>_xlfn.IFERROR(VLOOKUP(A115,A116:A199,1,FALSE),0)</f>
        <v>0</v>
      </c>
      <c r="R116">
        <f t="shared" si="6"/>
        <v>0</v>
      </c>
      <c r="S116">
        <f t="shared" si="7"/>
        <v>0</v>
      </c>
      <c r="T116">
        <f t="shared" si="8"/>
        <v>0</v>
      </c>
      <c r="U116">
        <f t="shared" si="9"/>
        <v>0</v>
      </c>
      <c r="V116">
        <f t="shared" si="10"/>
        <v>0</v>
      </c>
    </row>
    <row r="117" spans="1:22" ht="15">
      <c r="A117" s="10">
        <v>1040</v>
      </c>
      <c r="B117" s="11" t="s">
        <v>98</v>
      </c>
      <c r="C117" s="38">
        <v>-10110</v>
      </c>
      <c r="D117" s="30"/>
      <c r="E117" s="31"/>
      <c r="F117" s="30"/>
      <c r="G117" s="30"/>
      <c r="H117" s="20" t="str">
        <f t="shared" si="11"/>
        <v>EVITA l'utilizzo di caratteri speciali quali -,_,€,#,£,$,%,&amp;</v>
      </c>
      <c r="P117">
        <f>IF(A116&lt;&gt;0,IF(SUM($A$14:A117)&gt;0,0,"INSERIRE CODICE VOCE"),"INSERIRE CODICE VOCE")</f>
        <v>0</v>
      </c>
      <c r="Q117">
        <f>_xlfn.IFERROR(VLOOKUP(A116,A117:A199,1,FALSE),0)</f>
        <v>0</v>
      </c>
      <c r="R117">
        <f t="shared" si="6"/>
        <v>0</v>
      </c>
      <c r="S117">
        <f t="shared" si="7"/>
        <v>0</v>
      </c>
      <c r="T117">
        <f t="shared" si="8"/>
        <v>3</v>
      </c>
      <c r="U117">
        <f t="shared" si="9"/>
        <v>0</v>
      </c>
      <c r="V117">
        <f t="shared" si="10"/>
        <v>0</v>
      </c>
    </row>
    <row r="118" spans="1:22" ht="15">
      <c r="A118" s="10">
        <v>1050</v>
      </c>
      <c r="B118" s="11" t="s">
        <v>99</v>
      </c>
      <c r="C118" s="38">
        <v>-111.75</v>
      </c>
      <c r="D118" s="30"/>
      <c r="E118" s="31"/>
      <c r="F118" s="30"/>
      <c r="G118" s="30"/>
      <c r="H118" s="20" t="str">
        <f t="shared" si="11"/>
        <v>EVITA l'utilizzo di caratteri speciali quali -,_,€,#,£,$,%,&amp;</v>
      </c>
      <c r="P118">
        <f>IF(A117&lt;&gt;0,IF(SUM($A$14:A118)&gt;0,0,"INSERIRE CODICE VOCE"),"INSERIRE CODICE VOCE")</f>
        <v>0</v>
      </c>
      <c r="Q118">
        <f>_xlfn.IFERROR(VLOOKUP(A117,A118:A199,1,FALSE),0)</f>
        <v>0</v>
      </c>
      <c r="R118">
        <f t="shared" si="6"/>
        <v>0</v>
      </c>
      <c r="S118">
        <f t="shared" si="7"/>
        <v>0</v>
      </c>
      <c r="T118">
        <f t="shared" si="8"/>
        <v>3</v>
      </c>
      <c r="U118">
        <f t="shared" si="9"/>
        <v>0</v>
      </c>
      <c r="V118">
        <f t="shared" si="10"/>
        <v>0</v>
      </c>
    </row>
    <row r="119" spans="1:22" ht="15">
      <c r="A119" s="10">
        <v>1060</v>
      </c>
      <c r="B119" s="11" t="s">
        <v>100</v>
      </c>
      <c r="C119" s="38">
        <v>-10221.75</v>
      </c>
      <c r="D119" s="30"/>
      <c r="E119" s="31"/>
      <c r="F119" s="30"/>
      <c r="G119" s="30"/>
      <c r="H119" s="20" t="str">
        <f t="shared" si="11"/>
        <v>EVITA l'utilizzo di caratteri speciali quali -,_,€,#,£,$,%,&amp;</v>
      </c>
      <c r="P119">
        <f>IF(A118&lt;&gt;0,IF(SUM($A$14:A119)&gt;0,0,"INSERIRE CODICE VOCE"),"INSERIRE CODICE VOCE")</f>
        <v>0</v>
      </c>
      <c r="Q119">
        <f>_xlfn.IFERROR(VLOOKUP(A118,A119:A199,1,FALSE),0)</f>
        <v>0</v>
      </c>
      <c r="R119">
        <f t="shared" si="6"/>
        <v>0</v>
      </c>
      <c r="S119">
        <f t="shared" si="7"/>
        <v>0</v>
      </c>
      <c r="T119">
        <f t="shared" si="8"/>
        <v>3</v>
      </c>
      <c r="U119">
        <f t="shared" si="9"/>
        <v>0</v>
      </c>
      <c r="V119">
        <f t="shared" si="10"/>
        <v>0</v>
      </c>
    </row>
    <row r="120" spans="1:22" ht="15">
      <c r="A120" s="10">
        <v>1070</v>
      </c>
      <c r="B120" s="11" t="s">
        <v>101</v>
      </c>
      <c r="C120" s="38">
        <v>-10221.75</v>
      </c>
      <c r="D120" s="30"/>
      <c r="E120" s="31"/>
      <c r="F120" s="30"/>
      <c r="G120" s="30"/>
      <c r="H120" s="20" t="str">
        <f t="shared" si="11"/>
        <v>EVITA l'utilizzo di caratteri speciali quali -,_,€,#,£,$,%,&amp;</v>
      </c>
      <c r="P120">
        <f>IF(A119&lt;&gt;0,IF(SUM($A$14:A120)&gt;0,0,"INSERIRE CODICE VOCE"),"INSERIRE CODICE VOCE")</f>
        <v>0</v>
      </c>
      <c r="Q120">
        <f>_xlfn.IFERROR(VLOOKUP(A119,A120:A199,1,FALSE),0)</f>
        <v>0</v>
      </c>
      <c r="R120">
        <f t="shared" si="6"/>
        <v>0</v>
      </c>
      <c r="S120">
        <f t="shared" si="7"/>
        <v>0</v>
      </c>
      <c r="T120">
        <f t="shared" si="8"/>
        <v>3</v>
      </c>
      <c r="U120">
        <f t="shared" si="9"/>
        <v>0</v>
      </c>
      <c r="V120">
        <f t="shared" si="10"/>
        <v>0</v>
      </c>
    </row>
    <row r="121" spans="1:22" ht="15">
      <c r="A121" s="10">
        <v>1080</v>
      </c>
      <c r="B121" s="11" t="s">
        <v>31</v>
      </c>
      <c r="C121" s="38">
        <v>0</v>
      </c>
      <c r="D121" s="30"/>
      <c r="E121" s="31"/>
      <c r="F121" s="30"/>
      <c r="G121" s="30"/>
      <c r="H121" s="20" t="str">
        <f t="shared" si="11"/>
        <v>OK</v>
      </c>
      <c r="P121">
        <f>IF(A120&lt;&gt;0,IF(SUM($A$14:A121)&gt;0,0,"INSERIRE CODICE VOCE"),"INSERIRE CODICE VOCE")</f>
        <v>0</v>
      </c>
      <c r="Q121">
        <f>_xlfn.IFERROR(VLOOKUP(A120,A121:A199,1,FALSE),0)</f>
        <v>0</v>
      </c>
      <c r="R121">
        <f t="shared" si="6"/>
        <v>0</v>
      </c>
      <c r="S121">
        <f t="shared" si="7"/>
        <v>0</v>
      </c>
      <c r="T121">
        <f t="shared" si="8"/>
        <v>0</v>
      </c>
      <c r="U121">
        <f t="shared" si="9"/>
        <v>0</v>
      </c>
      <c r="V121">
        <f t="shared" si="10"/>
        <v>0</v>
      </c>
    </row>
    <row r="122" spans="1:22" ht="15">
      <c r="A122" s="10">
        <v>1090</v>
      </c>
      <c r="B122" s="11" t="s">
        <v>102</v>
      </c>
      <c r="C122" s="38">
        <v>-481</v>
      </c>
      <c r="D122" s="30"/>
      <c r="E122" s="31"/>
      <c r="F122" s="30"/>
      <c r="G122" s="30"/>
      <c r="H122" s="20" t="str">
        <f t="shared" si="11"/>
        <v>EVITA l'utilizzo di caratteri speciali quali -,_,€,#,£,$,%,&amp;</v>
      </c>
      <c r="P122">
        <f>IF(A121&lt;&gt;0,IF(SUM($A$14:A122)&gt;0,0,"INSERIRE CODICE VOCE"),"INSERIRE CODICE VOCE")</f>
        <v>0</v>
      </c>
      <c r="Q122">
        <f>_xlfn.IFERROR(VLOOKUP(A121,A122:A199,1,FALSE),0)</f>
        <v>0</v>
      </c>
      <c r="R122">
        <f t="shared" si="6"/>
        <v>0</v>
      </c>
      <c r="S122">
        <f t="shared" si="7"/>
        <v>0</v>
      </c>
      <c r="T122">
        <f t="shared" si="8"/>
        <v>3</v>
      </c>
      <c r="U122">
        <f t="shared" si="9"/>
        <v>0</v>
      </c>
      <c r="V122">
        <f t="shared" si="10"/>
        <v>0</v>
      </c>
    </row>
    <row r="123" spans="1:22" ht="15">
      <c r="A123" s="10">
        <v>1100</v>
      </c>
      <c r="B123" s="11" t="s">
        <v>103</v>
      </c>
      <c r="C123" s="38">
        <v>-0.07</v>
      </c>
      <c r="D123" s="30"/>
      <c r="E123" s="31"/>
      <c r="F123" s="30"/>
      <c r="G123" s="30"/>
      <c r="H123" s="20" t="str">
        <f t="shared" si="11"/>
        <v>EVITA l'utilizzo di caratteri speciali quali -,_,€,#,£,$,%,&amp;</v>
      </c>
      <c r="P123">
        <f>IF(A122&lt;&gt;0,IF(SUM($A$14:A123)&gt;0,0,"INSERIRE CODICE VOCE"),"INSERIRE CODICE VOCE")</f>
        <v>0</v>
      </c>
      <c r="Q123">
        <f>_xlfn.IFERROR(VLOOKUP(A122,A123:A199,1,FALSE),0)</f>
        <v>0</v>
      </c>
      <c r="R123">
        <f t="shared" si="6"/>
        <v>0</v>
      </c>
      <c r="S123">
        <f t="shared" si="7"/>
        <v>0</v>
      </c>
      <c r="T123">
        <f t="shared" si="8"/>
        <v>3</v>
      </c>
      <c r="U123">
        <f t="shared" si="9"/>
        <v>0</v>
      </c>
      <c r="V123">
        <f t="shared" si="10"/>
        <v>0</v>
      </c>
    </row>
    <row r="124" spans="1:22" ht="15">
      <c r="A124" s="10">
        <v>1110</v>
      </c>
      <c r="B124" s="11" t="s">
        <v>104</v>
      </c>
      <c r="C124" s="38">
        <v>-481.07</v>
      </c>
      <c r="D124" s="30"/>
      <c r="E124" s="31"/>
      <c r="F124" s="30"/>
      <c r="G124" s="30"/>
      <c r="H124" s="20" t="str">
        <f t="shared" si="11"/>
        <v>EVITA l'utilizzo di caratteri speciali quali -,_,€,#,£,$,%,&amp;</v>
      </c>
      <c r="P124">
        <f>IF(A123&lt;&gt;0,IF(SUM($A$14:A124)&gt;0,0,"INSERIRE CODICE VOCE"),"INSERIRE CODICE VOCE")</f>
        <v>0</v>
      </c>
      <c r="Q124">
        <f>_xlfn.IFERROR(VLOOKUP(A123,A124:A199,1,FALSE),0)</f>
        <v>0</v>
      </c>
      <c r="R124">
        <f t="shared" si="6"/>
        <v>0</v>
      </c>
      <c r="S124">
        <f t="shared" si="7"/>
        <v>0</v>
      </c>
      <c r="T124">
        <f t="shared" si="8"/>
        <v>3</v>
      </c>
      <c r="U124">
        <f t="shared" si="9"/>
        <v>0</v>
      </c>
      <c r="V124">
        <f t="shared" si="10"/>
        <v>0</v>
      </c>
    </row>
    <row r="125" spans="1:22" ht="15">
      <c r="A125" s="10">
        <v>1120</v>
      </c>
      <c r="B125" s="11" t="s">
        <v>105</v>
      </c>
      <c r="C125" s="38">
        <v>-481.07</v>
      </c>
      <c r="D125" s="30"/>
      <c r="E125" s="31"/>
      <c r="F125" s="30"/>
      <c r="G125" s="30"/>
      <c r="H125" s="20" t="str">
        <f t="shared" si="11"/>
        <v>EVITA l'utilizzo di caratteri speciali quali -,_,€,#,£,$,%,&amp;</v>
      </c>
      <c r="P125">
        <f>IF(A124&lt;&gt;0,IF(SUM($A$14:A125)&gt;0,0,"INSERIRE CODICE VOCE"),"INSERIRE CODICE VOCE")</f>
        <v>0</v>
      </c>
      <c r="Q125">
        <f>_xlfn.IFERROR(VLOOKUP(A124,A125:A199,1,FALSE),0)</f>
        <v>0</v>
      </c>
      <c r="R125">
        <f t="shared" si="6"/>
        <v>0</v>
      </c>
      <c r="S125">
        <f t="shared" si="7"/>
        <v>0</v>
      </c>
      <c r="T125">
        <f t="shared" si="8"/>
        <v>3</v>
      </c>
      <c r="U125">
        <f t="shared" si="9"/>
        <v>0</v>
      </c>
      <c r="V125">
        <f t="shared" si="10"/>
        <v>0</v>
      </c>
    </row>
    <row r="126" spans="1:22" ht="15">
      <c r="A126" s="10">
        <v>1130</v>
      </c>
      <c r="B126" s="11" t="s">
        <v>31</v>
      </c>
      <c r="C126" s="38">
        <v>0</v>
      </c>
      <c r="D126" s="30"/>
      <c r="E126" s="31"/>
      <c r="F126" s="30"/>
      <c r="G126" s="30"/>
      <c r="H126" s="20" t="str">
        <f t="shared" si="11"/>
        <v>OK</v>
      </c>
      <c r="P126">
        <f>IF(A125&lt;&gt;0,IF(SUM($A$14:A126)&gt;0,0,"INSERIRE CODICE VOCE"),"INSERIRE CODICE VOCE")</f>
        <v>0</v>
      </c>
      <c r="Q126">
        <f>_xlfn.IFERROR(VLOOKUP(A125,A126:A199,1,FALSE),0)</f>
        <v>0</v>
      </c>
      <c r="R126">
        <f t="shared" si="6"/>
        <v>0</v>
      </c>
      <c r="S126">
        <f t="shared" si="7"/>
        <v>0</v>
      </c>
      <c r="T126">
        <f t="shared" si="8"/>
        <v>0</v>
      </c>
      <c r="U126">
        <f t="shared" si="9"/>
        <v>0</v>
      </c>
      <c r="V126">
        <f t="shared" si="10"/>
        <v>0</v>
      </c>
    </row>
    <row r="127" spans="1:22" ht="15">
      <c r="A127" s="10">
        <v>1140</v>
      </c>
      <c r="B127" s="11" t="s">
        <v>106</v>
      </c>
      <c r="C127" s="38">
        <v>-100428.1</v>
      </c>
      <c r="D127" s="30"/>
      <c r="E127" s="31"/>
      <c r="F127" s="30"/>
      <c r="G127" s="30"/>
      <c r="H127" s="20" t="str">
        <f t="shared" si="11"/>
        <v>EVITA l'utilizzo di caratteri speciali quali -,_,€,#,£,$,%,&amp;</v>
      </c>
      <c r="P127">
        <f>IF(A126&lt;&gt;0,IF(SUM($A$14:A127)&gt;0,0,"INSERIRE CODICE VOCE"),"INSERIRE CODICE VOCE")</f>
        <v>0</v>
      </c>
      <c r="Q127">
        <f>_xlfn.IFERROR(VLOOKUP(A126,A127:A199,1,FALSE),0)</f>
        <v>0</v>
      </c>
      <c r="R127">
        <f t="shared" si="6"/>
        <v>0</v>
      </c>
      <c r="S127">
        <f t="shared" si="7"/>
        <v>0</v>
      </c>
      <c r="T127">
        <f t="shared" si="8"/>
        <v>3</v>
      </c>
      <c r="U127">
        <f t="shared" si="9"/>
        <v>0</v>
      </c>
      <c r="V127">
        <f t="shared" si="10"/>
        <v>0</v>
      </c>
    </row>
    <row r="128" spans="1:22" ht="15">
      <c r="A128" s="10">
        <v>1150</v>
      </c>
      <c r="B128" s="11" t="s">
        <v>107</v>
      </c>
      <c r="C128" s="38">
        <v>-100428.1</v>
      </c>
      <c r="D128" s="30"/>
      <c r="E128" s="31"/>
      <c r="F128" s="30"/>
      <c r="G128" s="30"/>
      <c r="H128" s="20" t="str">
        <f t="shared" si="11"/>
        <v>EVITA l'utilizzo di caratteri speciali quali -,_,€,#,£,$,%,&amp;</v>
      </c>
      <c r="P128">
        <f>IF(A127&lt;&gt;0,IF(SUM($A$14:A128)&gt;0,0,"INSERIRE CODICE VOCE"),"INSERIRE CODICE VOCE")</f>
        <v>0</v>
      </c>
      <c r="Q128">
        <f>_xlfn.IFERROR(VLOOKUP(A127,A128:A199,1,FALSE),0)</f>
        <v>0</v>
      </c>
      <c r="R128">
        <f t="shared" si="6"/>
        <v>0</v>
      </c>
      <c r="S128">
        <f t="shared" si="7"/>
        <v>0</v>
      </c>
      <c r="T128">
        <f t="shared" si="8"/>
        <v>3</v>
      </c>
      <c r="U128">
        <f t="shared" si="9"/>
        <v>0</v>
      </c>
      <c r="V128">
        <f t="shared" si="10"/>
        <v>0</v>
      </c>
    </row>
    <row r="129" spans="1:22" ht="15">
      <c r="A129" s="10">
        <v>1160</v>
      </c>
      <c r="B129" s="11" t="s">
        <v>108</v>
      </c>
      <c r="C129" s="38">
        <v>-100428.1</v>
      </c>
      <c r="D129" s="30"/>
      <c r="E129" s="31"/>
      <c r="F129" s="30"/>
      <c r="G129" s="30"/>
      <c r="H129" s="20" t="str">
        <f t="shared" si="11"/>
        <v>EVITA l'utilizzo di caratteri speciali quali -,_,€,#,£,$,%,&amp;</v>
      </c>
      <c r="P129">
        <f>IF(A128&lt;&gt;0,IF(SUM($A$14:A129)&gt;0,0,"INSERIRE CODICE VOCE"),"INSERIRE CODICE VOCE")</f>
        <v>0</v>
      </c>
      <c r="Q129">
        <f>_xlfn.IFERROR(VLOOKUP(A128,A129:A199,1,FALSE),0)</f>
        <v>0</v>
      </c>
      <c r="R129">
        <f t="shared" si="6"/>
        <v>0</v>
      </c>
      <c r="S129">
        <f t="shared" si="7"/>
        <v>0</v>
      </c>
      <c r="T129">
        <f t="shared" si="8"/>
        <v>3</v>
      </c>
      <c r="U129">
        <f t="shared" si="9"/>
        <v>0</v>
      </c>
      <c r="V129">
        <f t="shared" si="10"/>
        <v>0</v>
      </c>
    </row>
    <row r="130" spans="1:22" ht="15">
      <c r="A130" s="10">
        <v>1170</v>
      </c>
      <c r="B130" s="11" t="s">
        <v>109</v>
      </c>
      <c r="C130" s="38">
        <v>-462780.82</v>
      </c>
      <c r="D130" s="30"/>
      <c r="E130" s="31"/>
      <c r="F130" s="30"/>
      <c r="G130" s="30"/>
      <c r="H130" s="20" t="str">
        <f t="shared" si="11"/>
        <v>OK</v>
      </c>
      <c r="P130">
        <f>IF(A129&lt;&gt;0,IF(SUM($A$14:A130)&gt;0,0,"INSERIRE CODICE VOCE"),"INSERIRE CODICE VOCE")</f>
        <v>0</v>
      </c>
      <c r="Q130">
        <f>_xlfn.IFERROR(VLOOKUP(A129,A130:A199,1,FALSE),0)</f>
        <v>0</v>
      </c>
      <c r="R130">
        <f t="shared" si="6"/>
        <v>0</v>
      </c>
      <c r="S130">
        <f t="shared" si="7"/>
        <v>0</v>
      </c>
      <c r="T130">
        <f t="shared" si="8"/>
        <v>0</v>
      </c>
      <c r="U130">
        <f t="shared" si="9"/>
        <v>0</v>
      </c>
      <c r="V130">
        <f t="shared" si="10"/>
        <v>0</v>
      </c>
    </row>
    <row r="131" spans="1:22" ht="15">
      <c r="A131" s="10">
        <v>1180</v>
      </c>
      <c r="B131" s="11" t="s">
        <v>110</v>
      </c>
      <c r="C131" s="38">
        <v>-2770.32</v>
      </c>
      <c r="D131" s="30"/>
      <c r="E131" s="31"/>
      <c r="F131" s="30"/>
      <c r="G131" s="30"/>
      <c r="H131" s="20" t="str">
        <f t="shared" si="11"/>
        <v>OK</v>
      </c>
      <c r="P131">
        <f>IF(A130&lt;&gt;0,IF(SUM($A$14:A131)&gt;0,0,"INSERIRE CODICE VOCE"),"INSERIRE CODICE VOCE")</f>
        <v>0</v>
      </c>
      <c r="Q131">
        <f>_xlfn.IFERROR(VLOOKUP(A130,A131:A199,1,FALSE),0)</f>
        <v>0</v>
      </c>
      <c r="R131">
        <f t="shared" si="6"/>
        <v>0</v>
      </c>
      <c r="S131">
        <f t="shared" si="7"/>
        <v>0</v>
      </c>
      <c r="T131">
        <f t="shared" si="8"/>
        <v>0</v>
      </c>
      <c r="U131">
        <f t="shared" si="9"/>
        <v>0</v>
      </c>
      <c r="V131">
        <f t="shared" si="10"/>
        <v>0</v>
      </c>
    </row>
    <row r="132" spans="1:22" ht="15">
      <c r="A132" s="10">
        <v>1190</v>
      </c>
      <c r="B132" s="11" t="s">
        <v>111</v>
      </c>
      <c r="C132" s="38">
        <v>0</v>
      </c>
      <c r="D132" s="30"/>
      <c r="E132" s="31"/>
      <c r="F132" s="30"/>
      <c r="G132" s="30"/>
      <c r="H132" s="20" t="str">
        <f t="shared" si="11"/>
        <v>OK</v>
      </c>
      <c r="P132">
        <f>IF(A131&lt;&gt;0,IF(SUM($A$14:A132)&gt;0,0,"INSERIRE CODICE VOCE"),"INSERIRE CODICE VOCE")</f>
        <v>0</v>
      </c>
      <c r="Q132">
        <f>_xlfn.IFERROR(VLOOKUP(A131,A132:A199,1,FALSE),0)</f>
        <v>0</v>
      </c>
      <c r="R132">
        <f t="shared" si="6"/>
        <v>0</v>
      </c>
      <c r="S132">
        <f t="shared" si="7"/>
        <v>0</v>
      </c>
      <c r="T132">
        <f t="shared" si="8"/>
        <v>0</v>
      </c>
      <c r="U132">
        <f t="shared" si="9"/>
        <v>0</v>
      </c>
      <c r="V132">
        <f t="shared" si="10"/>
        <v>0</v>
      </c>
    </row>
    <row r="133" spans="1:22" ht="15">
      <c r="A133" s="10">
        <v>1200</v>
      </c>
      <c r="B133" s="11" t="s">
        <v>112</v>
      </c>
      <c r="C133" s="38">
        <v>0</v>
      </c>
      <c r="D133" s="30"/>
      <c r="E133" s="31"/>
      <c r="F133" s="30"/>
      <c r="G133" s="30"/>
      <c r="H133" s="20" t="str">
        <f t="shared" si="11"/>
        <v>OK</v>
      </c>
      <c r="P133">
        <f>IF(A132&lt;&gt;0,IF(SUM($A$14:A133)&gt;0,0,"INSERIRE CODICE VOCE"),"INSERIRE CODICE VOCE")</f>
        <v>0</v>
      </c>
      <c r="Q133">
        <f>_xlfn.IFERROR(VLOOKUP(A132,A133:A199,1,FALSE),0)</f>
        <v>0</v>
      </c>
      <c r="R133">
        <f t="shared" si="6"/>
        <v>0</v>
      </c>
      <c r="S133">
        <f t="shared" si="7"/>
        <v>0</v>
      </c>
      <c r="T133">
        <f t="shared" si="8"/>
        <v>0</v>
      </c>
      <c r="U133">
        <f t="shared" si="9"/>
        <v>0</v>
      </c>
      <c r="V133">
        <f t="shared" si="10"/>
        <v>0</v>
      </c>
    </row>
    <row r="134" spans="1:22" ht="15">
      <c r="A134" s="10">
        <v>1210</v>
      </c>
      <c r="B134" s="11" t="s">
        <v>31</v>
      </c>
      <c r="C134" s="38">
        <v>0</v>
      </c>
      <c r="D134" s="30"/>
      <c r="E134" s="31"/>
      <c r="F134" s="30"/>
      <c r="G134" s="30"/>
      <c r="H134" s="20" t="str">
        <f t="shared" si="11"/>
        <v>OK</v>
      </c>
      <c r="P134">
        <f>IF(A133&lt;&gt;0,IF(SUM($A$14:A134)&gt;0,0,"INSERIRE CODICE VOCE"),"INSERIRE CODICE VOCE")</f>
        <v>0</v>
      </c>
      <c r="Q134">
        <f>_xlfn.IFERROR(VLOOKUP(A133,A134:A199,1,FALSE),0)</f>
        <v>0</v>
      </c>
      <c r="R134">
        <f t="shared" si="6"/>
        <v>0</v>
      </c>
      <c r="S134">
        <f t="shared" si="7"/>
        <v>0</v>
      </c>
      <c r="T134">
        <f t="shared" si="8"/>
        <v>0</v>
      </c>
      <c r="U134">
        <f t="shared" si="9"/>
        <v>0</v>
      </c>
      <c r="V134">
        <f t="shared" si="10"/>
        <v>0</v>
      </c>
    </row>
    <row r="135" spans="1:22" ht="15">
      <c r="A135" s="10">
        <v>1220</v>
      </c>
      <c r="B135" s="11" t="s">
        <v>113</v>
      </c>
      <c r="C135" s="38">
        <v>215.68</v>
      </c>
      <c r="D135" s="30"/>
      <c r="E135" s="31"/>
      <c r="F135" s="30"/>
      <c r="G135" s="30"/>
      <c r="H135" s="20" t="str">
        <f t="shared" si="11"/>
        <v>EVITA l'utilizzo di caratteri speciali quali -,_,€,#,£,$,%,&amp;</v>
      </c>
      <c r="P135">
        <f>IF(A134&lt;&gt;0,IF(SUM($A$14:A135)&gt;0,0,"INSERIRE CODICE VOCE"),"INSERIRE CODICE VOCE")</f>
        <v>0</v>
      </c>
      <c r="Q135">
        <f>_xlfn.IFERROR(VLOOKUP(A134,A135:A199,1,FALSE),0)</f>
        <v>0</v>
      </c>
      <c r="R135">
        <f t="shared" si="6"/>
        <v>0</v>
      </c>
      <c r="S135">
        <f t="shared" si="7"/>
        <v>0</v>
      </c>
      <c r="T135">
        <f t="shared" si="8"/>
        <v>3</v>
      </c>
      <c r="U135">
        <f t="shared" si="9"/>
        <v>0</v>
      </c>
      <c r="V135">
        <f t="shared" si="10"/>
        <v>0</v>
      </c>
    </row>
    <row r="136" spans="1:22" ht="15">
      <c r="A136" s="10">
        <v>1230</v>
      </c>
      <c r="B136" s="11" t="s">
        <v>114</v>
      </c>
      <c r="C136" s="38">
        <v>34</v>
      </c>
      <c r="D136" s="30"/>
      <c r="E136" s="31"/>
      <c r="F136" s="30"/>
      <c r="G136" s="30"/>
      <c r="H136" s="20" t="str">
        <f t="shared" si="11"/>
        <v>EVITA l'utilizzo di caratteri speciali quali -,_,€,#,£,$,%,&amp;</v>
      </c>
      <c r="P136">
        <f>IF(A135&lt;&gt;0,IF(SUM($A$14:A136)&gt;0,0,"INSERIRE CODICE VOCE"),"INSERIRE CODICE VOCE")</f>
        <v>0</v>
      </c>
      <c r="Q136">
        <f>_xlfn.IFERROR(VLOOKUP(A135,A136:A199,1,FALSE),0)</f>
        <v>0</v>
      </c>
      <c r="R136">
        <f t="shared" si="6"/>
        <v>0</v>
      </c>
      <c r="S136">
        <f t="shared" si="7"/>
        <v>0</v>
      </c>
      <c r="T136">
        <f t="shared" si="8"/>
        <v>3</v>
      </c>
      <c r="U136">
        <f t="shared" si="9"/>
        <v>0</v>
      </c>
      <c r="V136">
        <f t="shared" si="10"/>
        <v>0</v>
      </c>
    </row>
    <row r="137" spans="1:22" ht="15">
      <c r="A137" s="10">
        <v>1240</v>
      </c>
      <c r="B137" s="11" t="s">
        <v>115</v>
      </c>
      <c r="C137" s="38">
        <v>1263.11</v>
      </c>
      <c r="D137" s="30"/>
      <c r="E137" s="31"/>
      <c r="F137" s="30"/>
      <c r="G137" s="30"/>
      <c r="H137" s="20" t="str">
        <f t="shared" si="11"/>
        <v>EVITA l'utilizzo di caratteri speciali quali -,_,€,#,£,$,%,&amp;</v>
      </c>
      <c r="P137">
        <f>IF(A136&lt;&gt;0,IF(SUM($A$14:A137)&gt;0,0,"INSERIRE CODICE VOCE"),"INSERIRE CODICE VOCE")</f>
        <v>0</v>
      </c>
      <c r="Q137">
        <f>_xlfn.IFERROR(VLOOKUP(A136,A137:A199,1,FALSE),0)</f>
        <v>0</v>
      </c>
      <c r="R137">
        <f t="shared" si="6"/>
        <v>0</v>
      </c>
      <c r="S137">
        <f t="shared" si="7"/>
        <v>0</v>
      </c>
      <c r="T137">
        <f t="shared" si="8"/>
        <v>3</v>
      </c>
      <c r="U137">
        <f t="shared" si="9"/>
        <v>0</v>
      </c>
      <c r="V137">
        <f t="shared" si="10"/>
        <v>0</v>
      </c>
    </row>
    <row r="138" spans="1:22" ht="15">
      <c r="A138" s="10">
        <v>1250</v>
      </c>
      <c r="B138" s="11" t="s">
        <v>116</v>
      </c>
      <c r="C138" s="38">
        <v>1512.79</v>
      </c>
      <c r="D138" s="30"/>
      <c r="E138" s="31"/>
      <c r="F138" s="30"/>
      <c r="G138" s="30"/>
      <c r="H138" s="20" t="str">
        <f t="shared" si="11"/>
        <v>EVITA l'utilizzo di caratteri speciali quali -,_,€,#,£,$,%,&amp;</v>
      </c>
      <c r="P138">
        <f>IF(A137&lt;&gt;0,IF(SUM($A$14:A138)&gt;0,0,"INSERIRE CODICE VOCE"),"INSERIRE CODICE VOCE")</f>
        <v>0</v>
      </c>
      <c r="Q138">
        <f>_xlfn.IFERROR(VLOOKUP(A137,A138:A199,1,FALSE),0)</f>
        <v>0</v>
      </c>
      <c r="R138">
        <f t="shared" si="6"/>
        <v>0</v>
      </c>
      <c r="S138">
        <f t="shared" si="7"/>
        <v>0</v>
      </c>
      <c r="T138">
        <f t="shared" si="8"/>
        <v>3</v>
      </c>
      <c r="U138">
        <f t="shared" si="9"/>
        <v>0</v>
      </c>
      <c r="V138">
        <f t="shared" si="10"/>
        <v>0</v>
      </c>
    </row>
    <row r="139" spans="1:22" ht="15">
      <c r="A139" s="10">
        <v>1260</v>
      </c>
      <c r="B139" s="11" t="s">
        <v>117</v>
      </c>
      <c r="C139" s="38">
        <v>1512.79</v>
      </c>
      <c r="D139" s="30"/>
      <c r="E139" s="31"/>
      <c r="F139" s="30"/>
      <c r="G139" s="30"/>
      <c r="H139" s="20" t="str">
        <f t="shared" si="11"/>
        <v>EVITA l'utilizzo di caratteri speciali quali -,_,€,#,£,$,%,&amp;</v>
      </c>
      <c r="P139">
        <f>IF(A138&lt;&gt;0,IF(SUM($A$14:A139)&gt;0,0,"INSERIRE CODICE VOCE"),"INSERIRE CODICE VOCE")</f>
        <v>0</v>
      </c>
      <c r="Q139">
        <f>_xlfn.IFERROR(VLOOKUP(A138,A139:A199,1,FALSE),0)</f>
        <v>0</v>
      </c>
      <c r="R139">
        <f t="shared" si="6"/>
        <v>0</v>
      </c>
      <c r="S139">
        <f t="shared" si="7"/>
        <v>0</v>
      </c>
      <c r="T139">
        <f t="shared" si="8"/>
        <v>3</v>
      </c>
      <c r="U139">
        <f t="shared" si="9"/>
        <v>0</v>
      </c>
      <c r="V139">
        <f t="shared" si="10"/>
        <v>0</v>
      </c>
    </row>
    <row r="140" spans="1:22" ht="15">
      <c r="A140" s="10">
        <v>1270</v>
      </c>
      <c r="B140" s="11" t="s">
        <v>31</v>
      </c>
      <c r="C140" s="38">
        <v>0</v>
      </c>
      <c r="D140" s="30"/>
      <c r="E140" s="31"/>
      <c r="F140" s="30"/>
      <c r="G140" s="30"/>
      <c r="H140" s="20" t="str">
        <f t="shared" si="11"/>
        <v>OK</v>
      </c>
      <c r="P140">
        <f>IF(A139&lt;&gt;0,IF(SUM($A$14:A140)&gt;0,0,"INSERIRE CODICE VOCE"),"INSERIRE CODICE VOCE")</f>
        <v>0</v>
      </c>
      <c r="Q140">
        <f>_xlfn.IFERROR(VLOOKUP(A139,A140:A199,1,FALSE),0)</f>
        <v>0</v>
      </c>
      <c r="R140">
        <f t="shared" si="6"/>
        <v>0</v>
      </c>
      <c r="S140">
        <f t="shared" si="7"/>
        <v>0</v>
      </c>
      <c r="T140">
        <f t="shared" si="8"/>
        <v>0</v>
      </c>
      <c r="U140">
        <f t="shared" si="9"/>
        <v>0</v>
      </c>
      <c r="V140">
        <f t="shared" si="10"/>
        <v>0</v>
      </c>
    </row>
    <row r="141" spans="1:22" ht="15">
      <c r="A141" s="10">
        <v>1280</v>
      </c>
      <c r="B141" s="11" t="s">
        <v>118</v>
      </c>
      <c r="C141" s="38">
        <v>1567.12</v>
      </c>
      <c r="D141" s="30"/>
      <c r="E141" s="31"/>
      <c r="F141" s="30"/>
      <c r="G141" s="30"/>
      <c r="H141" s="20" t="str">
        <f t="shared" si="11"/>
        <v>EVITA l'utilizzo di caratteri speciali quali -,_,€,#,£,$,%,&amp;</v>
      </c>
      <c r="P141">
        <f>IF(A140&lt;&gt;0,IF(SUM($A$14:A141)&gt;0,0,"INSERIRE CODICE VOCE"),"INSERIRE CODICE VOCE")</f>
        <v>0</v>
      </c>
      <c r="Q141">
        <f>_xlfn.IFERROR(VLOOKUP(A140,A141:A199,1,FALSE),0)</f>
        <v>0</v>
      </c>
      <c r="R141">
        <f t="shared" si="6"/>
        <v>0</v>
      </c>
      <c r="S141">
        <f t="shared" si="7"/>
        <v>0</v>
      </c>
      <c r="T141">
        <f t="shared" si="8"/>
        <v>3</v>
      </c>
      <c r="U141">
        <f t="shared" si="9"/>
        <v>0</v>
      </c>
      <c r="V141">
        <f t="shared" si="10"/>
        <v>0</v>
      </c>
    </row>
    <row r="142" spans="1:22" ht="15">
      <c r="A142" s="10">
        <v>1290</v>
      </c>
      <c r="B142" s="11" t="s">
        <v>119</v>
      </c>
      <c r="C142" s="38">
        <v>47900</v>
      </c>
      <c r="D142" s="30"/>
      <c r="E142" s="31"/>
      <c r="F142" s="30"/>
      <c r="G142" s="30"/>
      <c r="H142" s="20" t="str">
        <f t="shared" si="11"/>
        <v>EVITA l'utilizzo di caratteri speciali quali -,_,€,#,£,$,%,&amp;</v>
      </c>
      <c r="P142">
        <f>IF(A141&lt;&gt;0,IF(SUM($A$14:A142)&gt;0,0,"INSERIRE CODICE VOCE"),"INSERIRE CODICE VOCE")</f>
        <v>0</v>
      </c>
      <c r="Q142">
        <f>_xlfn.IFERROR(VLOOKUP(A141,A142:A199,1,FALSE),0)</f>
        <v>0</v>
      </c>
      <c r="R142">
        <f aca="true" t="shared" si="12" ref="R142:R199">_xlfn.IFERROR(SEARCH("-",B142,1),0)</f>
        <v>21</v>
      </c>
      <c r="S142">
        <f t="shared" si="7"/>
        <v>0</v>
      </c>
      <c r="T142">
        <f t="shared" si="8"/>
        <v>3</v>
      </c>
      <c r="U142">
        <f t="shared" si="9"/>
        <v>0</v>
      </c>
      <c r="V142">
        <f t="shared" si="10"/>
        <v>0</v>
      </c>
    </row>
    <row r="143" spans="1:22" ht="15">
      <c r="A143" s="10">
        <v>1300</v>
      </c>
      <c r="B143" s="11" t="s">
        <v>120</v>
      </c>
      <c r="C143" s="38">
        <v>9711.41</v>
      </c>
      <c r="D143" s="30"/>
      <c r="E143" s="31"/>
      <c r="F143" s="30"/>
      <c r="G143" s="30"/>
      <c r="H143" s="20" t="str">
        <f t="shared" si="11"/>
        <v>EVITA l'utilizzo di caratteri speciali quali -,_,€,#,£,$,%,&amp;</v>
      </c>
      <c r="P143">
        <f>IF(A142&lt;&gt;0,IF(SUM($A$14:A143)&gt;0,0,"INSERIRE CODICE VOCE"),"INSERIRE CODICE VOCE")</f>
        <v>0</v>
      </c>
      <c r="Q143">
        <f>_xlfn.IFERROR(VLOOKUP(A142,A143:A199,1,FALSE),0)</f>
        <v>0</v>
      </c>
      <c r="R143">
        <f t="shared" si="12"/>
        <v>25</v>
      </c>
      <c r="S143">
        <f aca="true" t="shared" si="13" ref="S143:S199">_xlfn.IFERROR(SEARCH("€",B143,1),0)</f>
        <v>0</v>
      </c>
      <c r="T143">
        <f aca="true" t="shared" si="14" ref="T143:T199">_xlfn.IFERROR(SEARCH("/",B143,1),0)</f>
        <v>3</v>
      </c>
      <c r="U143">
        <f aca="true" t="shared" si="15" ref="U143:U199">_xlfn.IFERROR(SEARCH("#",B143,1),0)</f>
        <v>0</v>
      </c>
      <c r="V143">
        <f aca="true" t="shared" si="16" ref="V143:V199">_xlfn.IFERROR(SEARCH("$",B143,1),0)</f>
        <v>0</v>
      </c>
    </row>
    <row r="144" spans="1:22" ht="15">
      <c r="A144" s="10">
        <v>1310</v>
      </c>
      <c r="B144" s="11" t="s">
        <v>121</v>
      </c>
      <c r="C144" s="38">
        <v>14882.5</v>
      </c>
      <c r="D144" s="30"/>
      <c r="E144" s="31"/>
      <c r="F144" s="30"/>
      <c r="G144" s="30"/>
      <c r="H144" s="20" t="str">
        <f aca="true" t="shared" si="17" ref="H144:H199">IF(P144&gt;0,P144,IF(Q144&gt;0,$Q$13,IF(R144&gt;0,$R$13,IF(S144&gt;0,$S$13,IF(SUM(T144:V144)&gt;0,$T$13,"OK")))))</f>
        <v>EVITA l'utilizzo di caratteri speciali quali -,_,€,#,£,$,%,&amp;</v>
      </c>
      <c r="P144">
        <f>IF(A143&lt;&gt;0,IF(SUM($A$14:A144)&gt;0,0,"INSERIRE CODICE VOCE"),"INSERIRE CODICE VOCE")</f>
        <v>0</v>
      </c>
      <c r="Q144">
        <f>_xlfn.IFERROR(VLOOKUP(A143,A144:A199,1,FALSE),0)</f>
        <v>0</v>
      </c>
      <c r="R144">
        <f t="shared" si="12"/>
        <v>0</v>
      </c>
      <c r="S144">
        <f t="shared" si="13"/>
        <v>0</v>
      </c>
      <c r="T144">
        <f t="shared" si="14"/>
        <v>3</v>
      </c>
      <c r="U144">
        <f t="shared" si="15"/>
        <v>0</v>
      </c>
      <c r="V144">
        <f t="shared" si="16"/>
        <v>0</v>
      </c>
    </row>
    <row r="145" spans="1:22" ht="15">
      <c r="A145" s="10">
        <v>1320</v>
      </c>
      <c r="B145" s="11" t="s">
        <v>122</v>
      </c>
      <c r="C145" s="38">
        <v>9502.2</v>
      </c>
      <c r="D145" s="30"/>
      <c r="E145" s="31"/>
      <c r="F145" s="30"/>
      <c r="G145" s="30"/>
      <c r="H145" s="20" t="str">
        <f t="shared" si="17"/>
        <v>EVITA l'utilizzo di caratteri speciali quali -,_,€,#,£,$,%,&amp;</v>
      </c>
      <c r="P145">
        <f>IF(A144&lt;&gt;0,IF(SUM($A$14:A145)&gt;0,0,"INSERIRE CODICE VOCE"),"INSERIRE CODICE VOCE")</f>
        <v>0</v>
      </c>
      <c r="Q145">
        <f>_xlfn.IFERROR(VLOOKUP(A144,A145:A199,1,FALSE),0)</f>
        <v>0</v>
      </c>
      <c r="R145">
        <f t="shared" si="12"/>
        <v>0</v>
      </c>
      <c r="S145">
        <f t="shared" si="13"/>
        <v>0</v>
      </c>
      <c r="T145">
        <f t="shared" si="14"/>
        <v>3</v>
      </c>
      <c r="U145">
        <f t="shared" si="15"/>
        <v>0</v>
      </c>
      <c r="V145">
        <f t="shared" si="16"/>
        <v>0</v>
      </c>
    </row>
    <row r="146" spans="1:22" ht="15">
      <c r="A146" s="10">
        <v>1330</v>
      </c>
      <c r="B146" s="11" t="s">
        <v>123</v>
      </c>
      <c r="C146" s="38">
        <v>6061.25</v>
      </c>
      <c r="D146" s="30"/>
      <c r="E146" s="31"/>
      <c r="F146" s="30"/>
      <c r="G146" s="30"/>
      <c r="H146" s="20" t="str">
        <f t="shared" si="17"/>
        <v>EVITA l'utilizzo di caratteri speciali quali -,_,€,#,£,$,%,&amp;</v>
      </c>
      <c r="P146">
        <f>IF(A145&lt;&gt;0,IF(SUM($A$14:A146)&gt;0,0,"INSERIRE CODICE VOCE"),"INSERIRE CODICE VOCE")</f>
        <v>0</v>
      </c>
      <c r="Q146">
        <f>_xlfn.IFERROR(VLOOKUP(A145,A146:A199,1,FALSE),0)</f>
        <v>0</v>
      </c>
      <c r="R146">
        <f t="shared" si="12"/>
        <v>0</v>
      </c>
      <c r="S146">
        <f t="shared" si="13"/>
        <v>0</v>
      </c>
      <c r="T146">
        <f t="shared" si="14"/>
        <v>3</v>
      </c>
      <c r="U146">
        <f t="shared" si="15"/>
        <v>0</v>
      </c>
      <c r="V146">
        <f t="shared" si="16"/>
        <v>0</v>
      </c>
    </row>
    <row r="147" spans="1:22" ht="15">
      <c r="A147" s="10">
        <v>1340</v>
      </c>
      <c r="B147" s="11" t="s">
        <v>124</v>
      </c>
      <c r="C147" s="38">
        <v>9745</v>
      </c>
      <c r="D147" s="30"/>
      <c r="E147" s="31"/>
      <c r="F147" s="30"/>
      <c r="G147" s="30"/>
      <c r="H147" s="20" t="str">
        <f t="shared" si="17"/>
        <v>EVITA l'utilizzo di caratteri speciali quali -,_,€,#,£,$,%,&amp;</v>
      </c>
      <c r="P147">
        <f>IF(A146&lt;&gt;0,IF(SUM($A$14:A147)&gt;0,0,"INSERIRE CODICE VOCE"),"INSERIRE CODICE VOCE")</f>
        <v>0</v>
      </c>
      <c r="Q147">
        <f>_xlfn.IFERROR(VLOOKUP(A146,A147:A199,1,FALSE),0)</f>
        <v>0</v>
      </c>
      <c r="R147">
        <f t="shared" si="12"/>
        <v>0</v>
      </c>
      <c r="S147">
        <f t="shared" si="13"/>
        <v>0</v>
      </c>
      <c r="T147">
        <f t="shared" si="14"/>
        <v>3</v>
      </c>
      <c r="U147">
        <f t="shared" si="15"/>
        <v>0</v>
      </c>
      <c r="V147">
        <f t="shared" si="16"/>
        <v>0</v>
      </c>
    </row>
    <row r="148" spans="1:22" ht="15">
      <c r="A148" s="10">
        <v>1350</v>
      </c>
      <c r="B148" s="11" t="s">
        <v>125</v>
      </c>
      <c r="C148" s="38">
        <v>634.5</v>
      </c>
      <c r="D148" s="30"/>
      <c r="E148" s="31"/>
      <c r="F148" s="30"/>
      <c r="G148" s="30"/>
      <c r="H148" s="20" t="str">
        <f t="shared" si="17"/>
        <v>EVITA l'utilizzo di caratteri speciali quali -,_,€,#,£,$,%,&amp;</v>
      </c>
      <c r="P148">
        <f>IF(A147&lt;&gt;0,IF(SUM($A$14:A148)&gt;0,0,"INSERIRE CODICE VOCE"),"INSERIRE CODICE VOCE")</f>
        <v>0</v>
      </c>
      <c r="Q148">
        <f>_xlfn.IFERROR(VLOOKUP(A147,A148:A199,1,FALSE),0)</f>
        <v>0</v>
      </c>
      <c r="R148">
        <f t="shared" si="12"/>
        <v>0</v>
      </c>
      <c r="S148">
        <f t="shared" si="13"/>
        <v>0</v>
      </c>
      <c r="T148">
        <f t="shared" si="14"/>
        <v>3</v>
      </c>
      <c r="U148">
        <f t="shared" si="15"/>
        <v>0</v>
      </c>
      <c r="V148">
        <f t="shared" si="16"/>
        <v>0</v>
      </c>
    </row>
    <row r="149" spans="1:22" ht="15">
      <c r="A149" s="10">
        <v>1360</v>
      </c>
      <c r="B149" s="11" t="s">
        <v>126</v>
      </c>
      <c r="C149" s="38">
        <v>4356.9</v>
      </c>
      <c r="D149" s="30"/>
      <c r="E149" s="31"/>
      <c r="F149" s="30"/>
      <c r="G149" s="30"/>
      <c r="H149" s="20" t="str">
        <f t="shared" si="17"/>
        <v>EVITA l'utilizzo di caratteri speciali quali -,_,€,#,£,$,%,&amp;</v>
      </c>
      <c r="P149">
        <f>IF(A148&lt;&gt;0,IF(SUM($A$14:A149)&gt;0,0,"INSERIRE CODICE VOCE"),"INSERIRE CODICE VOCE")</f>
        <v>0</v>
      </c>
      <c r="Q149">
        <f>_xlfn.IFERROR(VLOOKUP(A148,A149:A199,1,FALSE),0)</f>
        <v>0</v>
      </c>
      <c r="R149">
        <f t="shared" si="12"/>
        <v>0</v>
      </c>
      <c r="S149">
        <f t="shared" si="13"/>
        <v>0</v>
      </c>
      <c r="T149">
        <f t="shared" si="14"/>
        <v>3</v>
      </c>
      <c r="U149">
        <f t="shared" si="15"/>
        <v>0</v>
      </c>
      <c r="V149">
        <f t="shared" si="16"/>
        <v>0</v>
      </c>
    </row>
    <row r="150" spans="1:22" ht="15">
      <c r="A150" s="10">
        <v>1370</v>
      </c>
      <c r="B150" s="11" t="s">
        <v>127</v>
      </c>
      <c r="C150" s="38">
        <v>26169.11</v>
      </c>
      <c r="D150" s="30"/>
      <c r="E150" s="31"/>
      <c r="F150" s="30"/>
      <c r="G150" s="30"/>
      <c r="H150" s="20" t="str">
        <f t="shared" si="17"/>
        <v>EVITA l'utilizzo di caratteri speciali quali -,_,€,#,£,$,%,&amp;</v>
      </c>
      <c r="P150">
        <f>IF(A149&lt;&gt;0,IF(SUM($A$14:A150)&gt;0,0,"INSERIRE CODICE VOCE"),"INSERIRE CODICE VOCE")</f>
        <v>0</v>
      </c>
      <c r="Q150">
        <f>_xlfn.IFERROR(VLOOKUP(A149,A150:A199,1,FALSE),0)</f>
        <v>0</v>
      </c>
      <c r="R150">
        <f t="shared" si="12"/>
        <v>27</v>
      </c>
      <c r="S150">
        <f t="shared" si="13"/>
        <v>0</v>
      </c>
      <c r="T150">
        <f t="shared" si="14"/>
        <v>3</v>
      </c>
      <c r="U150">
        <f t="shared" si="15"/>
        <v>0</v>
      </c>
      <c r="V150">
        <f t="shared" si="16"/>
        <v>0</v>
      </c>
    </row>
    <row r="151" spans="1:22" ht="15">
      <c r="A151" s="10">
        <v>1380</v>
      </c>
      <c r="B151" s="11" t="s">
        <v>128</v>
      </c>
      <c r="C151" s="38">
        <v>14819.99</v>
      </c>
      <c r="D151" s="30"/>
      <c r="E151" s="31"/>
      <c r="F151" s="30"/>
      <c r="G151" s="30"/>
      <c r="H151" s="20" t="str">
        <f t="shared" si="17"/>
        <v>EVITA l'utilizzo di caratteri speciali quali -,_,€,#,£,$,%,&amp;</v>
      </c>
      <c r="P151">
        <f>IF(A150&lt;&gt;0,IF(SUM($A$14:A151)&gt;0,0,"INSERIRE CODICE VOCE"),"INSERIRE CODICE VOCE")</f>
        <v>0</v>
      </c>
      <c r="Q151">
        <f>_xlfn.IFERROR(VLOOKUP(A150,A151:A199,1,FALSE),0)</f>
        <v>0</v>
      </c>
      <c r="R151">
        <f t="shared" si="12"/>
        <v>0</v>
      </c>
      <c r="S151">
        <f t="shared" si="13"/>
        <v>0</v>
      </c>
      <c r="T151">
        <f t="shared" si="14"/>
        <v>3</v>
      </c>
      <c r="U151">
        <f t="shared" si="15"/>
        <v>0</v>
      </c>
      <c r="V151">
        <f t="shared" si="16"/>
        <v>0</v>
      </c>
    </row>
    <row r="152" spans="1:22" ht="15">
      <c r="A152" s="10">
        <v>1390</v>
      </c>
      <c r="B152" s="11" t="s">
        <v>129</v>
      </c>
      <c r="C152" s="38">
        <v>980.36</v>
      </c>
      <c r="D152" s="30"/>
      <c r="E152" s="31"/>
      <c r="F152" s="30"/>
      <c r="G152" s="30"/>
      <c r="H152" s="20" t="str">
        <f t="shared" si="17"/>
        <v>EVITA l'utilizzo di caratteri speciali quali -,_,€,#,£,$,%,&amp;</v>
      </c>
      <c r="P152">
        <f>IF(A151&lt;&gt;0,IF(SUM($A$14:A152)&gt;0,0,"INSERIRE CODICE VOCE"),"INSERIRE CODICE VOCE")</f>
        <v>0</v>
      </c>
      <c r="Q152">
        <f>_xlfn.IFERROR(VLOOKUP(A151,A152:A199,1,FALSE),0)</f>
        <v>0</v>
      </c>
      <c r="R152">
        <f t="shared" si="12"/>
        <v>0</v>
      </c>
      <c r="S152">
        <f t="shared" si="13"/>
        <v>0</v>
      </c>
      <c r="T152">
        <f t="shared" si="14"/>
        <v>3</v>
      </c>
      <c r="U152">
        <f t="shared" si="15"/>
        <v>0</v>
      </c>
      <c r="V152">
        <f t="shared" si="16"/>
        <v>0</v>
      </c>
    </row>
    <row r="153" spans="1:22" ht="15">
      <c r="A153" s="10">
        <v>1400</v>
      </c>
      <c r="B153" s="11" t="s">
        <v>130</v>
      </c>
      <c r="C153" s="38">
        <v>5803.04</v>
      </c>
      <c r="D153" s="30"/>
      <c r="E153" s="31"/>
      <c r="F153" s="30"/>
      <c r="G153" s="30"/>
      <c r="H153" s="20" t="str">
        <f t="shared" si="17"/>
        <v>EVITA l'utilizzo di caratteri speciali quali -,_,€,#,£,$,%,&amp;</v>
      </c>
      <c r="P153">
        <f>IF(A152&lt;&gt;0,IF(SUM($A$14:A153)&gt;0,0,"INSERIRE CODICE VOCE"),"INSERIRE CODICE VOCE")</f>
        <v>0</v>
      </c>
      <c r="Q153">
        <f>_xlfn.IFERROR(VLOOKUP(A152,A153:A199,1,FALSE),0)</f>
        <v>0</v>
      </c>
      <c r="R153">
        <f t="shared" si="12"/>
        <v>0</v>
      </c>
      <c r="S153">
        <f t="shared" si="13"/>
        <v>0</v>
      </c>
      <c r="T153">
        <f t="shared" si="14"/>
        <v>3</v>
      </c>
      <c r="U153">
        <f t="shared" si="15"/>
        <v>0</v>
      </c>
      <c r="V153">
        <f t="shared" si="16"/>
        <v>0</v>
      </c>
    </row>
    <row r="154" spans="1:22" ht="15">
      <c r="A154" s="10">
        <v>1410</v>
      </c>
      <c r="B154" s="11" t="s">
        <v>131</v>
      </c>
      <c r="C154" s="38">
        <v>12204.21</v>
      </c>
      <c r="D154" s="30"/>
      <c r="E154" s="31"/>
      <c r="F154" s="30"/>
      <c r="G154" s="30"/>
      <c r="H154" s="20" t="str">
        <f t="shared" si="17"/>
        <v>EVITA l'utilizzo di caratteri speciali quali -,_,€,#,£,$,%,&amp;</v>
      </c>
      <c r="P154">
        <f>IF(A153&lt;&gt;0,IF(SUM($A$14:A154)&gt;0,0,"INSERIRE CODICE VOCE"),"INSERIRE CODICE VOCE")</f>
        <v>0</v>
      </c>
      <c r="Q154">
        <f>_xlfn.IFERROR(VLOOKUP(A153,A154:A199,1,FALSE),0)</f>
        <v>0</v>
      </c>
      <c r="R154">
        <f t="shared" si="12"/>
        <v>0</v>
      </c>
      <c r="S154">
        <f t="shared" si="13"/>
        <v>0</v>
      </c>
      <c r="T154">
        <f t="shared" si="14"/>
        <v>3</v>
      </c>
      <c r="U154">
        <f t="shared" si="15"/>
        <v>0</v>
      </c>
      <c r="V154">
        <f t="shared" si="16"/>
        <v>0</v>
      </c>
    </row>
    <row r="155" spans="1:22" ht="15">
      <c r="A155" s="10">
        <v>1420</v>
      </c>
      <c r="B155" s="11" t="s">
        <v>132</v>
      </c>
      <c r="C155" s="38">
        <v>10410.88</v>
      </c>
      <c r="D155" s="30"/>
      <c r="E155" s="31"/>
      <c r="F155" s="30"/>
      <c r="G155" s="30"/>
      <c r="H155" s="20" t="str">
        <f t="shared" si="17"/>
        <v>EVITA l'utilizzo di caratteri speciali quali -,_,€,#,£,$,%,&amp;</v>
      </c>
      <c r="P155">
        <f>IF(A154&lt;&gt;0,IF(SUM($A$14:A155)&gt;0,0,"INSERIRE CODICE VOCE"),"INSERIRE CODICE VOCE")</f>
        <v>0</v>
      </c>
      <c r="Q155">
        <f>_xlfn.IFERROR(VLOOKUP(A154,A155:A199,1,FALSE),0)</f>
        <v>0</v>
      </c>
      <c r="R155">
        <f t="shared" si="12"/>
        <v>0</v>
      </c>
      <c r="S155">
        <f t="shared" si="13"/>
        <v>0</v>
      </c>
      <c r="T155">
        <f t="shared" si="14"/>
        <v>3</v>
      </c>
      <c r="U155">
        <f t="shared" si="15"/>
        <v>0</v>
      </c>
      <c r="V155">
        <f t="shared" si="16"/>
        <v>0</v>
      </c>
    </row>
    <row r="156" spans="1:22" ht="15">
      <c r="A156" s="10">
        <v>1430</v>
      </c>
      <c r="B156" s="11" t="s">
        <v>133</v>
      </c>
      <c r="C156" s="38">
        <v>251.37</v>
      </c>
      <c r="D156" s="30"/>
      <c r="E156" s="31"/>
      <c r="F156" s="30"/>
      <c r="G156" s="30"/>
      <c r="H156" s="20" t="str">
        <f t="shared" si="17"/>
        <v>EVITA l'utilizzo di caratteri speciali quali -,_,€,#,£,$,%,&amp;</v>
      </c>
      <c r="P156">
        <f>IF(A155&lt;&gt;0,IF(SUM($A$14:A156)&gt;0,0,"INSERIRE CODICE VOCE"),"INSERIRE CODICE VOCE")</f>
        <v>0</v>
      </c>
      <c r="Q156">
        <f>_xlfn.IFERROR(VLOOKUP(A155,A156:A199,1,FALSE),0)</f>
        <v>0</v>
      </c>
      <c r="R156">
        <f t="shared" si="12"/>
        <v>0</v>
      </c>
      <c r="S156">
        <f t="shared" si="13"/>
        <v>0</v>
      </c>
      <c r="T156">
        <f t="shared" si="14"/>
        <v>3</v>
      </c>
      <c r="U156">
        <f t="shared" si="15"/>
        <v>0</v>
      </c>
      <c r="V156">
        <f t="shared" si="16"/>
        <v>0</v>
      </c>
    </row>
    <row r="157" spans="1:22" ht="15">
      <c r="A157" s="10">
        <v>1440</v>
      </c>
      <c r="B157" s="11" t="s">
        <v>134</v>
      </c>
      <c r="C157" s="38">
        <v>1400</v>
      </c>
      <c r="D157" s="30"/>
      <c r="E157" s="31"/>
      <c r="F157" s="30"/>
      <c r="G157" s="30"/>
      <c r="H157" s="20" t="str">
        <f t="shared" si="17"/>
        <v>EVITA l'utilizzo di caratteri speciali quali -,_,€,#,£,$,%,&amp;</v>
      </c>
      <c r="P157">
        <f>IF(A156&lt;&gt;0,IF(SUM($A$14:A157)&gt;0,0,"INSERIRE CODICE VOCE"),"INSERIRE CODICE VOCE")</f>
        <v>0</v>
      </c>
      <c r="Q157">
        <f>_xlfn.IFERROR(VLOOKUP(A156,A157:A199,1,FALSE),0)</f>
        <v>0</v>
      </c>
      <c r="R157">
        <f t="shared" si="12"/>
        <v>0</v>
      </c>
      <c r="S157">
        <f t="shared" si="13"/>
        <v>0</v>
      </c>
      <c r="T157">
        <f t="shared" si="14"/>
        <v>3</v>
      </c>
      <c r="U157">
        <f t="shared" si="15"/>
        <v>0</v>
      </c>
      <c r="V157">
        <f t="shared" si="16"/>
        <v>0</v>
      </c>
    </row>
    <row r="158" spans="1:22" ht="15">
      <c r="A158" s="10">
        <v>1450</v>
      </c>
      <c r="B158" s="11" t="s">
        <v>135</v>
      </c>
      <c r="C158" s="38">
        <v>4500</v>
      </c>
      <c r="D158" s="30"/>
      <c r="E158" s="31"/>
      <c r="F158" s="30"/>
      <c r="G158" s="30"/>
      <c r="H158" s="20" t="str">
        <f t="shared" si="17"/>
        <v>EVITA l'utilizzo di caratteri speciali quali -,_,€,#,£,$,%,&amp;</v>
      </c>
      <c r="P158">
        <f>IF(A157&lt;&gt;0,IF(SUM($A$14:A158)&gt;0,0,"INSERIRE CODICE VOCE"),"INSERIRE CODICE VOCE")</f>
        <v>0</v>
      </c>
      <c r="Q158">
        <f>_xlfn.IFERROR(VLOOKUP(A157,A158:A199,1,FALSE),0)</f>
        <v>0</v>
      </c>
      <c r="R158">
        <f t="shared" si="12"/>
        <v>0</v>
      </c>
      <c r="S158">
        <f t="shared" si="13"/>
        <v>0</v>
      </c>
      <c r="T158">
        <f t="shared" si="14"/>
        <v>3</v>
      </c>
      <c r="U158">
        <f t="shared" si="15"/>
        <v>0</v>
      </c>
      <c r="V158">
        <f t="shared" si="16"/>
        <v>0</v>
      </c>
    </row>
    <row r="159" spans="1:22" ht="15">
      <c r="A159" s="10">
        <v>1460</v>
      </c>
      <c r="B159" s="11" t="s">
        <v>136</v>
      </c>
      <c r="C159" s="38">
        <v>11239.55</v>
      </c>
      <c r="D159" s="30"/>
      <c r="E159" s="31"/>
      <c r="F159" s="30"/>
      <c r="G159" s="30"/>
      <c r="H159" s="20" t="str">
        <f t="shared" si="17"/>
        <v>EVITA l'utilizzo di caratteri speciali quali -,_,€,#,£,$,%,&amp;</v>
      </c>
      <c r="P159">
        <f>IF(A158&lt;&gt;0,IF(SUM($A$14:A159)&gt;0,0,"INSERIRE CODICE VOCE"),"INSERIRE CODICE VOCE")</f>
        <v>0</v>
      </c>
      <c r="Q159">
        <f>_xlfn.IFERROR(VLOOKUP(A158,A159:A199,1,FALSE),0)</f>
        <v>0</v>
      </c>
      <c r="R159">
        <f t="shared" si="12"/>
        <v>0</v>
      </c>
      <c r="S159">
        <f t="shared" si="13"/>
        <v>0</v>
      </c>
      <c r="T159">
        <f t="shared" si="14"/>
        <v>3</v>
      </c>
      <c r="U159">
        <f t="shared" si="15"/>
        <v>0</v>
      </c>
      <c r="V159">
        <f t="shared" si="16"/>
        <v>0</v>
      </c>
    </row>
    <row r="160" spans="1:22" ht="15">
      <c r="A160" s="10">
        <v>1470</v>
      </c>
      <c r="B160" s="11" t="s">
        <v>137</v>
      </c>
      <c r="C160" s="38">
        <v>2108.98</v>
      </c>
      <c r="D160" s="30"/>
      <c r="E160" s="31"/>
      <c r="F160" s="30"/>
      <c r="G160" s="30"/>
      <c r="H160" s="20" t="str">
        <f t="shared" si="17"/>
        <v>EVITA l'utilizzo di caratteri speciali quali -,_,€,#,£,$,%,&amp;</v>
      </c>
      <c r="P160">
        <f>IF(A159&lt;&gt;0,IF(SUM($A$14:A160)&gt;0,0,"INSERIRE CODICE VOCE"),"INSERIRE CODICE VOCE")</f>
        <v>0</v>
      </c>
      <c r="Q160">
        <f>_xlfn.IFERROR(VLOOKUP(A159,A160:A199,1,FALSE),0)</f>
        <v>0</v>
      </c>
      <c r="R160">
        <f t="shared" si="12"/>
        <v>0</v>
      </c>
      <c r="S160">
        <f t="shared" si="13"/>
        <v>0</v>
      </c>
      <c r="T160">
        <f t="shared" si="14"/>
        <v>3</v>
      </c>
      <c r="U160">
        <f t="shared" si="15"/>
        <v>0</v>
      </c>
      <c r="V160">
        <f t="shared" si="16"/>
        <v>0</v>
      </c>
    </row>
    <row r="161" spans="1:22" ht="15">
      <c r="A161" s="10">
        <v>1480</v>
      </c>
      <c r="B161" s="11" t="s">
        <v>138</v>
      </c>
      <c r="C161" s="38">
        <v>53334.34</v>
      </c>
      <c r="D161" s="30"/>
      <c r="E161" s="31"/>
      <c r="F161" s="30"/>
      <c r="G161" s="30"/>
      <c r="H161" s="20" t="str">
        <f t="shared" si="17"/>
        <v>EVITA l'utilizzo di caratteri speciali quali -,_,€,#,£,$,%,&amp;</v>
      </c>
      <c r="P161">
        <f>IF(A160&lt;&gt;0,IF(SUM($A$14:A161)&gt;0,0,"INSERIRE CODICE VOCE"),"INSERIRE CODICE VOCE")</f>
        <v>0</v>
      </c>
      <c r="Q161">
        <f>_xlfn.IFERROR(VLOOKUP(A160,A161:A199,1,FALSE),0)</f>
        <v>0</v>
      </c>
      <c r="R161">
        <f t="shared" si="12"/>
        <v>0</v>
      </c>
      <c r="S161">
        <f t="shared" si="13"/>
        <v>0</v>
      </c>
      <c r="T161">
        <f t="shared" si="14"/>
        <v>3</v>
      </c>
      <c r="U161">
        <f t="shared" si="15"/>
        <v>0</v>
      </c>
      <c r="V161">
        <f t="shared" si="16"/>
        <v>0</v>
      </c>
    </row>
    <row r="162" spans="1:22" ht="15">
      <c r="A162" s="10">
        <v>1490</v>
      </c>
      <c r="B162" s="11" t="s">
        <v>139</v>
      </c>
      <c r="C162" s="38">
        <v>8263.29</v>
      </c>
      <c r="D162" s="30"/>
      <c r="E162" s="31"/>
      <c r="F162" s="30"/>
      <c r="G162" s="30"/>
      <c r="H162" s="20" t="str">
        <f t="shared" si="17"/>
        <v>EVITA l'utilizzo di caratteri speciali quali -,_,€,#,£,$,%,&amp;</v>
      </c>
      <c r="P162">
        <f>IF(A161&lt;&gt;0,IF(SUM($A$14:A162)&gt;0,0,"INSERIRE CODICE VOCE"),"INSERIRE CODICE VOCE")</f>
        <v>0</v>
      </c>
      <c r="Q162">
        <f>_xlfn.IFERROR(VLOOKUP(A161,A162:A199,1,FALSE),0)</f>
        <v>0</v>
      </c>
      <c r="R162">
        <f t="shared" si="12"/>
        <v>0</v>
      </c>
      <c r="S162">
        <f t="shared" si="13"/>
        <v>0</v>
      </c>
      <c r="T162">
        <f t="shared" si="14"/>
        <v>3</v>
      </c>
      <c r="U162">
        <f t="shared" si="15"/>
        <v>0</v>
      </c>
      <c r="V162">
        <f t="shared" si="16"/>
        <v>0</v>
      </c>
    </row>
    <row r="163" spans="1:22" ht="15">
      <c r="A163" s="10">
        <v>1500</v>
      </c>
      <c r="B163" s="11" t="s">
        <v>189</v>
      </c>
      <c r="C163" s="38">
        <v>25000</v>
      </c>
      <c r="D163" s="30"/>
      <c r="E163" s="31"/>
      <c r="F163" s="30"/>
      <c r="G163" s="30"/>
      <c r="H163" s="20" t="str">
        <f t="shared" si="17"/>
        <v>EVITA l'utilizzo di caratteri speciali quali -,_,€,#,£,$,%,&amp;</v>
      </c>
      <c r="P163">
        <f>IF(A162&lt;&gt;0,IF(SUM($A$14:A163)&gt;0,0,"INSERIRE CODICE VOCE"),"INSERIRE CODICE VOCE")</f>
        <v>0</v>
      </c>
      <c r="Q163">
        <f>_xlfn.IFERROR(VLOOKUP(A162,A163:A199,1,FALSE),0)</f>
        <v>0</v>
      </c>
      <c r="R163">
        <f t="shared" si="12"/>
        <v>0</v>
      </c>
      <c r="S163">
        <f t="shared" si="13"/>
        <v>0</v>
      </c>
      <c r="T163">
        <f t="shared" si="14"/>
        <v>3</v>
      </c>
      <c r="U163">
        <f t="shared" si="15"/>
        <v>0</v>
      </c>
      <c r="V163">
        <f t="shared" si="16"/>
        <v>0</v>
      </c>
    </row>
    <row r="164" spans="1:22" ht="15">
      <c r="A164" s="10">
        <v>1510</v>
      </c>
      <c r="B164" s="11" t="s">
        <v>140</v>
      </c>
      <c r="C164" s="38">
        <v>1205.03</v>
      </c>
      <c r="D164" s="30"/>
      <c r="E164" s="31"/>
      <c r="F164" s="30"/>
      <c r="G164" s="30"/>
      <c r="H164" s="20" t="str">
        <f t="shared" si="17"/>
        <v>EVITA l'utilizzo di caratteri speciali quali -,_,€,#,£,$,%,&amp;</v>
      </c>
      <c r="P164">
        <f>IF(A163&lt;&gt;0,IF(SUM($A$14:A164)&gt;0,0,"INSERIRE CODICE VOCE"),"INSERIRE CODICE VOCE")</f>
        <v>0</v>
      </c>
      <c r="Q164">
        <f>_xlfn.IFERROR(VLOOKUP(A163,A164:A199,1,FALSE),0)</f>
        <v>0</v>
      </c>
      <c r="R164">
        <f t="shared" si="12"/>
        <v>0</v>
      </c>
      <c r="S164">
        <f t="shared" si="13"/>
        <v>0</v>
      </c>
      <c r="T164">
        <f t="shared" si="14"/>
        <v>3</v>
      </c>
      <c r="U164">
        <f t="shared" si="15"/>
        <v>0</v>
      </c>
      <c r="V164">
        <f t="shared" si="16"/>
        <v>0</v>
      </c>
    </row>
    <row r="165" spans="1:22" ht="15">
      <c r="A165" s="10">
        <v>1520</v>
      </c>
      <c r="B165" s="11" t="s">
        <v>141</v>
      </c>
      <c r="C165" s="38">
        <v>282051.03</v>
      </c>
      <c r="D165" s="30"/>
      <c r="E165" s="31"/>
      <c r="F165" s="30"/>
      <c r="G165" s="30"/>
      <c r="H165" s="20" t="str">
        <f t="shared" si="17"/>
        <v>EVITA l'utilizzo di caratteri speciali quali -,_,€,#,£,$,%,&amp;</v>
      </c>
      <c r="P165">
        <f>IF(A164&lt;&gt;0,IF(SUM($A$14:A165)&gt;0,0,"INSERIRE CODICE VOCE"),"INSERIRE CODICE VOCE")</f>
        <v>0</v>
      </c>
      <c r="Q165">
        <f>_xlfn.IFERROR(VLOOKUP(A164,A165:A199,1,FALSE),0)</f>
        <v>0</v>
      </c>
      <c r="R165">
        <f t="shared" si="12"/>
        <v>0</v>
      </c>
      <c r="S165">
        <f t="shared" si="13"/>
        <v>0</v>
      </c>
      <c r="T165">
        <f t="shared" si="14"/>
        <v>3</v>
      </c>
      <c r="U165">
        <f t="shared" si="15"/>
        <v>0</v>
      </c>
      <c r="V165">
        <f t="shared" si="16"/>
        <v>0</v>
      </c>
    </row>
    <row r="166" spans="1:22" ht="15">
      <c r="A166" s="10">
        <v>1530</v>
      </c>
      <c r="B166" s="11" t="s">
        <v>142</v>
      </c>
      <c r="C166" s="38">
        <v>282051.03</v>
      </c>
      <c r="D166" s="30"/>
      <c r="E166" s="31"/>
      <c r="F166" s="30"/>
      <c r="G166" s="30"/>
      <c r="H166" s="20" t="str">
        <f t="shared" si="17"/>
        <v>EVITA l'utilizzo di caratteri speciali quali -,_,€,#,£,$,%,&amp;</v>
      </c>
      <c r="P166">
        <f>IF(A165&lt;&gt;0,IF(SUM($A$14:A166)&gt;0,0,"INSERIRE CODICE VOCE"),"INSERIRE CODICE VOCE")</f>
        <v>0</v>
      </c>
      <c r="Q166">
        <f>_xlfn.IFERROR(VLOOKUP(A165,A166:A199,1,FALSE),0)</f>
        <v>0</v>
      </c>
      <c r="R166">
        <f t="shared" si="12"/>
        <v>0</v>
      </c>
      <c r="S166">
        <f t="shared" si="13"/>
        <v>0</v>
      </c>
      <c r="T166">
        <f t="shared" si="14"/>
        <v>3</v>
      </c>
      <c r="U166">
        <f t="shared" si="15"/>
        <v>0</v>
      </c>
      <c r="V166">
        <f t="shared" si="16"/>
        <v>0</v>
      </c>
    </row>
    <row r="167" spans="1:22" ht="15">
      <c r="A167" s="10">
        <v>1540</v>
      </c>
      <c r="B167" s="11" t="s">
        <v>31</v>
      </c>
      <c r="C167" s="38">
        <v>0</v>
      </c>
      <c r="D167" s="30"/>
      <c r="E167" s="31"/>
      <c r="F167" s="30"/>
      <c r="G167" s="30"/>
      <c r="H167" s="20" t="str">
        <f t="shared" si="17"/>
        <v>OK</v>
      </c>
      <c r="P167">
        <f>IF(A166&lt;&gt;0,IF(SUM($A$14:A167)&gt;0,0,"INSERIRE CODICE VOCE"),"INSERIRE CODICE VOCE")</f>
        <v>0</v>
      </c>
      <c r="Q167">
        <f>_xlfn.IFERROR(VLOOKUP(A166,A167:A199,1,FALSE),0)</f>
        <v>0</v>
      </c>
      <c r="R167">
        <f t="shared" si="12"/>
        <v>0</v>
      </c>
      <c r="S167">
        <f t="shared" si="13"/>
        <v>0</v>
      </c>
      <c r="T167">
        <f t="shared" si="14"/>
        <v>0</v>
      </c>
      <c r="U167">
        <f t="shared" si="15"/>
        <v>0</v>
      </c>
      <c r="V167">
        <f t="shared" si="16"/>
        <v>0</v>
      </c>
    </row>
    <row r="168" spans="1:22" ht="15">
      <c r="A168" s="10">
        <v>1550</v>
      </c>
      <c r="B168" s="11" t="s">
        <v>143</v>
      </c>
      <c r="C168" s="38">
        <v>173</v>
      </c>
      <c r="D168" s="30"/>
      <c r="E168" s="31"/>
      <c r="F168" s="30"/>
      <c r="G168" s="30"/>
      <c r="H168" s="20" t="str">
        <f t="shared" si="17"/>
        <v>EVITA l'utilizzo di caratteri speciali quali -,_,€,#,£,$,%,&amp;</v>
      </c>
      <c r="P168">
        <f>IF(A167&lt;&gt;0,IF(SUM($A$14:A168)&gt;0,0,"INSERIRE CODICE VOCE"),"INSERIRE CODICE VOCE")</f>
        <v>0</v>
      </c>
      <c r="Q168">
        <f>_xlfn.IFERROR(VLOOKUP(A167,A168:A199,1,FALSE),0)</f>
        <v>0</v>
      </c>
      <c r="R168">
        <f t="shared" si="12"/>
        <v>0</v>
      </c>
      <c r="S168">
        <f t="shared" si="13"/>
        <v>0</v>
      </c>
      <c r="T168">
        <f t="shared" si="14"/>
        <v>3</v>
      </c>
      <c r="U168">
        <f t="shared" si="15"/>
        <v>0</v>
      </c>
      <c r="V168">
        <f t="shared" si="16"/>
        <v>0</v>
      </c>
    </row>
    <row r="169" spans="1:22" ht="15">
      <c r="A169" s="10">
        <v>1560</v>
      </c>
      <c r="B169" s="11" t="s">
        <v>144</v>
      </c>
      <c r="C169" s="38">
        <v>173</v>
      </c>
      <c r="D169" s="30"/>
      <c r="E169" s="31"/>
      <c r="F169" s="30"/>
      <c r="G169" s="30"/>
      <c r="H169" s="20" t="str">
        <f t="shared" si="17"/>
        <v>EVITA l'utilizzo di caratteri speciali quali -,_,€,#,£,$,%,&amp;</v>
      </c>
      <c r="P169">
        <f>IF(A168&lt;&gt;0,IF(SUM($A$14:A169)&gt;0,0,"INSERIRE CODICE VOCE"),"INSERIRE CODICE VOCE")</f>
        <v>0</v>
      </c>
      <c r="Q169">
        <f>_xlfn.IFERROR(VLOOKUP(A168,A169:A199,1,FALSE),0)</f>
        <v>0</v>
      </c>
      <c r="R169">
        <f t="shared" si="12"/>
        <v>0</v>
      </c>
      <c r="S169">
        <f t="shared" si="13"/>
        <v>0</v>
      </c>
      <c r="T169">
        <f t="shared" si="14"/>
        <v>3</v>
      </c>
      <c r="U169">
        <f t="shared" si="15"/>
        <v>0</v>
      </c>
      <c r="V169">
        <f t="shared" si="16"/>
        <v>0</v>
      </c>
    </row>
    <row r="170" spans="1:22" ht="15">
      <c r="A170" s="10">
        <v>1570</v>
      </c>
      <c r="B170" s="11" t="s">
        <v>145</v>
      </c>
      <c r="C170" s="38">
        <v>173</v>
      </c>
      <c r="D170" s="30"/>
      <c r="E170" s="31"/>
      <c r="F170" s="30"/>
      <c r="G170" s="30"/>
      <c r="H170" s="20" t="str">
        <f t="shared" si="17"/>
        <v>EVITA l'utilizzo di caratteri speciali quali -,_,€,#,£,$,%,&amp;</v>
      </c>
      <c r="P170">
        <f>IF(A169&lt;&gt;0,IF(SUM($A$14:A170)&gt;0,0,"INSERIRE CODICE VOCE"),"INSERIRE CODICE VOCE")</f>
        <v>0</v>
      </c>
      <c r="Q170">
        <f>_xlfn.IFERROR(VLOOKUP(A169,A170:A199,1,FALSE),0)</f>
        <v>0</v>
      </c>
      <c r="R170">
        <f t="shared" si="12"/>
        <v>0</v>
      </c>
      <c r="S170">
        <f t="shared" si="13"/>
        <v>0</v>
      </c>
      <c r="T170">
        <f t="shared" si="14"/>
        <v>3</v>
      </c>
      <c r="U170">
        <f t="shared" si="15"/>
        <v>0</v>
      </c>
      <c r="V170">
        <f t="shared" si="16"/>
        <v>0</v>
      </c>
    </row>
    <row r="171" spans="1:22" ht="15">
      <c r="A171" s="10">
        <v>1580</v>
      </c>
      <c r="B171" s="11" t="s">
        <v>31</v>
      </c>
      <c r="C171" s="38">
        <v>0</v>
      </c>
      <c r="D171" s="30"/>
      <c r="E171" s="31"/>
      <c r="F171" s="30"/>
      <c r="G171" s="30"/>
      <c r="H171" s="20" t="str">
        <f t="shared" si="17"/>
        <v>OK</v>
      </c>
      <c r="P171">
        <f>IF(A170&lt;&gt;0,IF(SUM($A$14:A171)&gt;0,0,"INSERIRE CODICE VOCE"),"INSERIRE CODICE VOCE")</f>
        <v>0</v>
      </c>
      <c r="Q171">
        <f>_xlfn.IFERROR(VLOOKUP(A170,A171:A199,1,FALSE),0)</f>
        <v>0</v>
      </c>
      <c r="R171">
        <f t="shared" si="12"/>
        <v>0</v>
      </c>
      <c r="S171">
        <f t="shared" si="13"/>
        <v>0</v>
      </c>
      <c r="T171">
        <f t="shared" si="14"/>
        <v>0</v>
      </c>
      <c r="U171">
        <f t="shared" si="15"/>
        <v>0</v>
      </c>
      <c r="V171">
        <f t="shared" si="16"/>
        <v>0</v>
      </c>
    </row>
    <row r="172" spans="1:22" ht="15">
      <c r="A172" s="10">
        <v>1590</v>
      </c>
      <c r="B172" s="11" t="s">
        <v>146</v>
      </c>
      <c r="C172" s="38">
        <v>396.97</v>
      </c>
      <c r="D172" s="30"/>
      <c r="E172" s="31"/>
      <c r="F172" s="30"/>
      <c r="G172" s="30"/>
      <c r="H172" s="20" t="str">
        <f t="shared" si="17"/>
        <v>OK</v>
      </c>
      <c r="P172">
        <f>IF(A171&lt;&gt;0,IF(SUM($A$14:A172)&gt;0,0,"INSERIRE CODICE VOCE"),"INSERIRE CODICE VOCE")</f>
        <v>0</v>
      </c>
      <c r="Q172">
        <f>_xlfn.IFERROR(VLOOKUP(A171,A172:A199,1,FALSE),0)</f>
        <v>0</v>
      </c>
      <c r="R172">
        <f t="shared" si="12"/>
        <v>0</v>
      </c>
      <c r="S172">
        <f t="shared" si="13"/>
        <v>0</v>
      </c>
      <c r="T172">
        <f t="shared" si="14"/>
        <v>0</v>
      </c>
      <c r="U172">
        <f t="shared" si="15"/>
        <v>0</v>
      </c>
      <c r="V172">
        <f t="shared" si="16"/>
        <v>0</v>
      </c>
    </row>
    <row r="173" spans="1:22" ht="15">
      <c r="A173" s="10">
        <v>1600</v>
      </c>
      <c r="B173" s="11" t="s">
        <v>147</v>
      </c>
      <c r="C173" s="38">
        <v>396.97</v>
      </c>
      <c r="D173" s="30"/>
      <c r="E173" s="31"/>
      <c r="F173" s="30"/>
      <c r="G173" s="30"/>
      <c r="H173" s="20" t="str">
        <f t="shared" si="17"/>
        <v>EVITA l'utilizzo di caratteri speciali quali -,_,€,#,£,$,%,&amp;</v>
      </c>
      <c r="P173">
        <f>IF(A172&lt;&gt;0,IF(SUM($A$14:A173)&gt;0,0,"INSERIRE CODICE VOCE"),"INSERIRE CODICE VOCE")</f>
        <v>0</v>
      </c>
      <c r="Q173">
        <f>_xlfn.IFERROR(VLOOKUP(A172,A173:A199,1,FALSE),0)</f>
        <v>0</v>
      </c>
      <c r="R173">
        <f t="shared" si="12"/>
        <v>0</v>
      </c>
      <c r="S173">
        <f t="shared" si="13"/>
        <v>0</v>
      </c>
      <c r="T173">
        <f t="shared" si="14"/>
        <v>3</v>
      </c>
      <c r="U173">
        <f t="shared" si="15"/>
        <v>0</v>
      </c>
      <c r="V173">
        <f t="shared" si="16"/>
        <v>0</v>
      </c>
    </row>
    <row r="174" spans="1:22" ht="15">
      <c r="A174" s="10">
        <v>1610</v>
      </c>
      <c r="B174" s="11" t="s">
        <v>148</v>
      </c>
      <c r="C174" s="38">
        <v>100.08</v>
      </c>
      <c r="D174" s="30"/>
      <c r="E174" s="31"/>
      <c r="F174" s="30"/>
      <c r="G174" s="30"/>
      <c r="H174" s="20" t="str">
        <f t="shared" si="17"/>
        <v>EVITA l'utilizzo di caratteri speciali quali -,_,€,#,£,$,%,&amp;</v>
      </c>
      <c r="P174">
        <f>IF(A173&lt;&gt;0,IF(SUM($A$14:A174)&gt;0,0,"INSERIRE CODICE VOCE"),"INSERIRE CODICE VOCE")</f>
        <v>0</v>
      </c>
      <c r="Q174">
        <f>_xlfn.IFERROR(VLOOKUP(A173,A174:A199,1,FALSE),0)</f>
        <v>0</v>
      </c>
      <c r="R174">
        <f t="shared" si="12"/>
        <v>0</v>
      </c>
      <c r="S174">
        <f t="shared" si="13"/>
        <v>0</v>
      </c>
      <c r="T174">
        <f t="shared" si="14"/>
        <v>3</v>
      </c>
      <c r="U174">
        <f t="shared" si="15"/>
        <v>0</v>
      </c>
      <c r="V174">
        <f t="shared" si="16"/>
        <v>0</v>
      </c>
    </row>
    <row r="175" spans="1:22" ht="15">
      <c r="A175" s="10">
        <v>1620</v>
      </c>
      <c r="B175" s="11" t="s">
        <v>149</v>
      </c>
      <c r="C175" s="38">
        <v>100.08</v>
      </c>
      <c r="D175" s="30"/>
      <c r="E175" s="31"/>
      <c r="F175" s="30"/>
      <c r="G175" s="30"/>
      <c r="H175" s="20" t="str">
        <f t="shared" si="17"/>
        <v>EVITA l'utilizzo di caratteri speciali quali -,_,€,#,£,$,%,&amp;</v>
      </c>
      <c r="P175">
        <f>IF(A174&lt;&gt;0,IF(SUM($A$14:A175)&gt;0,0,"INSERIRE CODICE VOCE"),"INSERIRE CODICE VOCE")</f>
        <v>0</v>
      </c>
      <c r="Q175">
        <f>_xlfn.IFERROR(VLOOKUP(A174,A175:A199,1,FALSE),0)</f>
        <v>0</v>
      </c>
      <c r="R175">
        <f t="shared" si="12"/>
        <v>0</v>
      </c>
      <c r="S175">
        <f t="shared" si="13"/>
        <v>0</v>
      </c>
      <c r="T175">
        <f t="shared" si="14"/>
        <v>3</v>
      </c>
      <c r="U175">
        <f t="shared" si="15"/>
        <v>0</v>
      </c>
      <c r="V175">
        <f t="shared" si="16"/>
        <v>0</v>
      </c>
    </row>
    <row r="176" spans="1:22" ht="15">
      <c r="A176" s="10">
        <v>1630</v>
      </c>
      <c r="B176" s="11" t="s">
        <v>150</v>
      </c>
      <c r="C176" s="38">
        <v>36369.44</v>
      </c>
      <c r="D176" s="30"/>
      <c r="E176" s="31"/>
      <c r="F176" s="30"/>
      <c r="G176" s="30"/>
      <c r="H176" s="20" t="str">
        <f t="shared" si="17"/>
        <v>EVITA l'utilizzo di caratteri speciali quali -,_,€,#,£,$,%,&amp;</v>
      </c>
      <c r="P176">
        <f>IF(A175&lt;&gt;0,IF(SUM($A$14:A176)&gt;0,0,"INSERIRE CODICE VOCE"),"INSERIRE CODICE VOCE")</f>
        <v>0</v>
      </c>
      <c r="Q176">
        <f>_xlfn.IFERROR(VLOOKUP(A175,A176:A199,1,FALSE),0)</f>
        <v>0</v>
      </c>
      <c r="R176">
        <f t="shared" si="12"/>
        <v>0</v>
      </c>
      <c r="S176">
        <f t="shared" si="13"/>
        <v>0</v>
      </c>
      <c r="T176">
        <f t="shared" si="14"/>
        <v>3</v>
      </c>
      <c r="U176">
        <f t="shared" si="15"/>
        <v>0</v>
      </c>
      <c r="V176">
        <f t="shared" si="16"/>
        <v>0</v>
      </c>
    </row>
    <row r="177" spans="1:22" ht="15">
      <c r="A177" s="10">
        <v>1640</v>
      </c>
      <c r="B177" s="11" t="s">
        <v>151</v>
      </c>
      <c r="C177" s="38">
        <v>10795.8</v>
      </c>
      <c r="D177" s="30"/>
      <c r="E177" s="31"/>
      <c r="F177" s="30"/>
      <c r="G177" s="30"/>
      <c r="H177" s="20" t="str">
        <f t="shared" si="17"/>
        <v>EVITA l'utilizzo di caratteri speciali quali -,_,€,#,£,$,%,&amp;</v>
      </c>
      <c r="P177">
        <f>IF(A176&lt;&gt;0,IF(SUM($A$14:A177)&gt;0,0,"INSERIRE CODICE VOCE"),"INSERIRE CODICE VOCE")</f>
        <v>0</v>
      </c>
      <c r="Q177">
        <f>_xlfn.IFERROR(VLOOKUP(A176,A177:A199,1,FALSE),0)</f>
        <v>0</v>
      </c>
      <c r="R177">
        <f t="shared" si="12"/>
        <v>0</v>
      </c>
      <c r="S177">
        <f t="shared" si="13"/>
        <v>0</v>
      </c>
      <c r="T177">
        <f t="shared" si="14"/>
        <v>3</v>
      </c>
      <c r="U177">
        <f t="shared" si="15"/>
        <v>0</v>
      </c>
      <c r="V177">
        <f t="shared" si="16"/>
        <v>0</v>
      </c>
    </row>
    <row r="178" spans="1:22" ht="15">
      <c r="A178" s="10">
        <v>1650</v>
      </c>
      <c r="B178" s="11" t="s">
        <v>152</v>
      </c>
      <c r="C178" s="38">
        <v>295.88</v>
      </c>
      <c r="D178" s="30"/>
      <c r="E178" s="31"/>
      <c r="F178" s="30"/>
      <c r="G178" s="30"/>
      <c r="H178" s="20" t="str">
        <f t="shared" si="17"/>
        <v>EVITA l'utilizzo di caratteri speciali quali -,_,€,#,£,$,%,&amp;</v>
      </c>
      <c r="P178">
        <f>IF(A177&lt;&gt;0,IF(SUM($A$14:A178)&gt;0,0,"INSERIRE CODICE VOCE"),"INSERIRE CODICE VOCE")</f>
        <v>0</v>
      </c>
      <c r="Q178">
        <f>_xlfn.IFERROR(VLOOKUP(A177,A178:A199,1,FALSE),0)</f>
        <v>0</v>
      </c>
      <c r="R178">
        <f t="shared" si="12"/>
        <v>0</v>
      </c>
      <c r="S178">
        <f t="shared" si="13"/>
        <v>0</v>
      </c>
      <c r="T178">
        <f t="shared" si="14"/>
        <v>3</v>
      </c>
      <c r="U178">
        <f t="shared" si="15"/>
        <v>0</v>
      </c>
      <c r="V178">
        <f t="shared" si="16"/>
        <v>0</v>
      </c>
    </row>
    <row r="179" spans="1:22" ht="15">
      <c r="A179" s="10">
        <v>1660</v>
      </c>
      <c r="B179" s="11" t="s">
        <v>153</v>
      </c>
      <c r="C179" s="38">
        <v>47461.12</v>
      </c>
      <c r="D179" s="30"/>
      <c r="E179" s="31"/>
      <c r="F179" s="30"/>
      <c r="G179" s="30"/>
      <c r="H179" s="20" t="str">
        <f t="shared" si="17"/>
        <v>EVITA l'utilizzo di caratteri speciali quali -,_,€,#,£,$,%,&amp;</v>
      </c>
      <c r="P179">
        <f>IF(A178&lt;&gt;0,IF(SUM($A$14:A179)&gt;0,0,"INSERIRE CODICE VOCE"),"INSERIRE CODICE VOCE")</f>
        <v>0</v>
      </c>
      <c r="Q179">
        <f>_xlfn.IFERROR(VLOOKUP(A178,A179:A199,1,FALSE),0)</f>
        <v>0</v>
      </c>
      <c r="R179">
        <f t="shared" si="12"/>
        <v>0</v>
      </c>
      <c r="S179">
        <f t="shared" si="13"/>
        <v>0</v>
      </c>
      <c r="T179">
        <f t="shared" si="14"/>
        <v>3</v>
      </c>
      <c r="U179">
        <f t="shared" si="15"/>
        <v>0</v>
      </c>
      <c r="V179">
        <f t="shared" si="16"/>
        <v>0</v>
      </c>
    </row>
    <row r="180" spans="1:22" ht="15">
      <c r="A180" s="10">
        <v>1670</v>
      </c>
      <c r="B180" s="11" t="s">
        <v>154</v>
      </c>
      <c r="C180" s="38">
        <v>47958.17</v>
      </c>
      <c r="D180" s="30"/>
      <c r="E180" s="31"/>
      <c r="F180" s="30"/>
      <c r="G180" s="30"/>
      <c r="H180" s="20" t="str">
        <f t="shared" si="17"/>
        <v>EVITA l'utilizzo di caratteri speciali quali -,_,€,#,£,$,%,&amp;</v>
      </c>
      <c r="P180">
        <f>IF(A179&lt;&gt;0,IF(SUM($A$14:A180)&gt;0,0,"INSERIRE CODICE VOCE"),"INSERIRE CODICE VOCE")</f>
        <v>0</v>
      </c>
      <c r="Q180">
        <f>_xlfn.IFERROR(VLOOKUP(A179,A180:A199,1,FALSE),0)</f>
        <v>0</v>
      </c>
      <c r="R180">
        <f t="shared" si="12"/>
        <v>0</v>
      </c>
      <c r="S180">
        <f t="shared" si="13"/>
        <v>0</v>
      </c>
      <c r="T180">
        <f t="shared" si="14"/>
        <v>3</v>
      </c>
      <c r="U180">
        <f t="shared" si="15"/>
        <v>0</v>
      </c>
      <c r="V180">
        <f t="shared" si="16"/>
        <v>0</v>
      </c>
    </row>
    <row r="181" spans="1:22" ht="15">
      <c r="A181" s="10">
        <v>1680</v>
      </c>
      <c r="B181" s="11" t="s">
        <v>31</v>
      </c>
      <c r="C181" s="38">
        <v>0</v>
      </c>
      <c r="D181" s="30"/>
      <c r="E181" s="31"/>
      <c r="F181" s="30"/>
      <c r="G181" s="30"/>
      <c r="H181" s="20" t="str">
        <f t="shared" si="17"/>
        <v>OK</v>
      </c>
      <c r="P181">
        <f>IF(A180&lt;&gt;0,IF(SUM($A$14:A181)&gt;0,0,"INSERIRE CODICE VOCE"),"INSERIRE CODICE VOCE")</f>
        <v>0</v>
      </c>
      <c r="Q181">
        <f>_xlfn.IFERROR(VLOOKUP(A180,A181:A199,1,FALSE),0)</f>
        <v>0</v>
      </c>
      <c r="R181">
        <f t="shared" si="12"/>
        <v>0</v>
      </c>
      <c r="S181">
        <f t="shared" si="13"/>
        <v>0</v>
      </c>
      <c r="T181">
        <f t="shared" si="14"/>
        <v>0</v>
      </c>
      <c r="U181">
        <f t="shared" si="15"/>
        <v>0</v>
      </c>
      <c r="V181">
        <f t="shared" si="16"/>
        <v>0</v>
      </c>
    </row>
    <row r="182" spans="1:22" ht="15">
      <c r="A182" s="10">
        <v>1690</v>
      </c>
      <c r="B182" s="11" t="s">
        <v>155</v>
      </c>
      <c r="C182" s="38">
        <v>122.14</v>
      </c>
      <c r="D182" s="30"/>
      <c r="E182" s="31"/>
      <c r="F182" s="30"/>
      <c r="G182" s="30"/>
      <c r="H182" s="20" t="str">
        <f t="shared" si="17"/>
        <v>EVITA l'utilizzo di caratteri speciali quali -,_,€,#,£,$,%,&amp;</v>
      </c>
      <c r="P182">
        <f>IF(A181&lt;&gt;0,IF(SUM($A$14:A182)&gt;0,0,"INSERIRE CODICE VOCE"),"INSERIRE CODICE VOCE")</f>
        <v>0</v>
      </c>
      <c r="Q182">
        <f>_xlfn.IFERROR(VLOOKUP(A181,A182:A199,1,FALSE),0)</f>
        <v>0</v>
      </c>
      <c r="R182">
        <f t="shared" si="12"/>
        <v>0</v>
      </c>
      <c r="S182">
        <f t="shared" si="13"/>
        <v>0</v>
      </c>
      <c r="T182">
        <f t="shared" si="14"/>
        <v>3</v>
      </c>
      <c r="U182">
        <f t="shared" si="15"/>
        <v>0</v>
      </c>
      <c r="V182">
        <f t="shared" si="16"/>
        <v>0</v>
      </c>
    </row>
    <row r="183" spans="1:22" ht="15">
      <c r="A183" s="10">
        <v>1700</v>
      </c>
      <c r="B183" s="11" t="s">
        <v>156</v>
      </c>
      <c r="C183" s="38">
        <v>30.53</v>
      </c>
      <c r="D183" s="30"/>
      <c r="E183" s="31"/>
      <c r="F183" s="30"/>
      <c r="G183" s="30"/>
      <c r="H183" s="20" t="str">
        <f t="shared" si="17"/>
        <v>EVITA l'utilizzo di caratteri speciali quali -,_,€,#,£,$,%,&amp;</v>
      </c>
      <c r="P183">
        <f>IF(A182&lt;&gt;0,IF(SUM($A$14:A183)&gt;0,0,"INSERIRE CODICE VOCE"),"INSERIRE CODICE VOCE")</f>
        <v>0</v>
      </c>
      <c r="Q183">
        <f>_xlfn.IFERROR(VLOOKUP(A182,A183:A199,1,FALSE),0)</f>
        <v>0</v>
      </c>
      <c r="R183">
        <f t="shared" si="12"/>
        <v>0</v>
      </c>
      <c r="S183">
        <f t="shared" si="13"/>
        <v>0</v>
      </c>
      <c r="T183">
        <f t="shared" si="14"/>
        <v>3</v>
      </c>
      <c r="U183">
        <f t="shared" si="15"/>
        <v>0</v>
      </c>
      <c r="V183">
        <f t="shared" si="16"/>
        <v>0</v>
      </c>
    </row>
    <row r="184" spans="1:22" ht="15">
      <c r="A184" s="10">
        <v>1710</v>
      </c>
      <c r="B184" s="11" t="s">
        <v>157</v>
      </c>
      <c r="C184" s="38">
        <v>1574.46</v>
      </c>
      <c r="D184" s="30"/>
      <c r="E184" s="31"/>
      <c r="F184" s="30"/>
      <c r="G184" s="30"/>
      <c r="H184" s="20" t="str">
        <f t="shared" si="17"/>
        <v>EVITA l'utilizzo di caratteri speciali quali -,_,€,#,£,$,%,&amp;</v>
      </c>
      <c r="P184">
        <f>IF(A183&lt;&gt;0,IF(SUM($A$14:A184)&gt;0,0,"INSERIRE CODICE VOCE"),"INSERIRE CODICE VOCE")</f>
        <v>0</v>
      </c>
      <c r="Q184">
        <f>_xlfn.IFERROR(VLOOKUP(A183,A184:A199,1,FALSE),0)</f>
        <v>0</v>
      </c>
      <c r="R184">
        <f t="shared" si="12"/>
        <v>0</v>
      </c>
      <c r="S184">
        <f t="shared" si="13"/>
        <v>0</v>
      </c>
      <c r="T184">
        <f t="shared" si="14"/>
        <v>3</v>
      </c>
      <c r="U184">
        <f t="shared" si="15"/>
        <v>0</v>
      </c>
      <c r="V184">
        <f t="shared" si="16"/>
        <v>0</v>
      </c>
    </row>
    <row r="185" spans="1:22" ht="15">
      <c r="A185" s="10">
        <v>1720</v>
      </c>
      <c r="B185" s="11" t="s">
        <v>158</v>
      </c>
      <c r="C185" s="38">
        <v>1727.13</v>
      </c>
      <c r="D185" s="30"/>
      <c r="E185" s="31"/>
      <c r="F185" s="30"/>
      <c r="G185" s="30"/>
      <c r="H185" s="20" t="str">
        <f t="shared" si="17"/>
        <v>EVITA l'utilizzo di caratteri speciali quali -,_,€,#,£,$,%,&amp;</v>
      </c>
      <c r="P185">
        <f>IF(A184&lt;&gt;0,IF(SUM($A$14:A185)&gt;0,0,"INSERIRE CODICE VOCE"),"INSERIRE CODICE VOCE")</f>
        <v>0</v>
      </c>
      <c r="Q185">
        <f>_xlfn.IFERROR(VLOOKUP(A184,A185:A199,1,FALSE),0)</f>
        <v>0</v>
      </c>
      <c r="R185">
        <f t="shared" si="12"/>
        <v>0</v>
      </c>
      <c r="S185">
        <f t="shared" si="13"/>
        <v>0</v>
      </c>
      <c r="T185">
        <f t="shared" si="14"/>
        <v>3</v>
      </c>
      <c r="U185">
        <f t="shared" si="15"/>
        <v>0</v>
      </c>
      <c r="V185">
        <f t="shared" si="16"/>
        <v>0</v>
      </c>
    </row>
    <row r="186" spans="1:22" ht="15">
      <c r="A186" s="10">
        <v>1730</v>
      </c>
      <c r="B186" s="11" t="s">
        <v>159</v>
      </c>
      <c r="C186" s="38">
        <v>1727.13</v>
      </c>
      <c r="D186" s="30"/>
      <c r="E186" s="31"/>
      <c r="F186" s="30"/>
      <c r="G186" s="30"/>
      <c r="H186" s="20" t="str">
        <f t="shared" si="17"/>
        <v>EVITA l'utilizzo di caratteri speciali quali -,_,€,#,£,$,%,&amp;</v>
      </c>
      <c r="P186">
        <f>IF(A185&lt;&gt;0,IF(SUM($A$14:A186)&gt;0,0,"INSERIRE CODICE VOCE"),"INSERIRE CODICE VOCE")</f>
        <v>0</v>
      </c>
      <c r="Q186">
        <f>_xlfn.IFERROR(VLOOKUP(A185,A186:A199,1,FALSE),0)</f>
        <v>0</v>
      </c>
      <c r="R186">
        <f t="shared" si="12"/>
        <v>29</v>
      </c>
      <c r="S186">
        <f t="shared" si="13"/>
        <v>0</v>
      </c>
      <c r="T186">
        <f t="shared" si="14"/>
        <v>3</v>
      </c>
      <c r="U186">
        <f t="shared" si="15"/>
        <v>0</v>
      </c>
      <c r="V186">
        <f t="shared" si="16"/>
        <v>0</v>
      </c>
    </row>
    <row r="187" spans="1:22" ht="15">
      <c r="A187" s="10">
        <v>1740</v>
      </c>
      <c r="B187" s="11" t="s">
        <v>31</v>
      </c>
      <c r="C187" s="38">
        <v>0</v>
      </c>
      <c r="D187" s="30"/>
      <c r="E187" s="31"/>
      <c r="F187" s="30"/>
      <c r="G187" s="30"/>
      <c r="H187" s="20" t="str">
        <f t="shared" si="17"/>
        <v>OK</v>
      </c>
      <c r="P187">
        <f>IF(A186&lt;&gt;0,IF(SUM($A$14:A187)&gt;0,0,"INSERIRE CODICE VOCE"),"INSERIRE CODICE VOCE")</f>
        <v>0</v>
      </c>
      <c r="Q187">
        <f>_xlfn.IFERROR(VLOOKUP(A186,A187:A199,1,FALSE),0)</f>
        <v>0</v>
      </c>
      <c r="R187">
        <f t="shared" si="12"/>
        <v>0</v>
      </c>
      <c r="S187">
        <f t="shared" si="13"/>
        <v>0</v>
      </c>
      <c r="T187">
        <f t="shared" si="14"/>
        <v>0</v>
      </c>
      <c r="U187">
        <f t="shared" si="15"/>
        <v>0</v>
      </c>
      <c r="V187">
        <f t="shared" si="16"/>
        <v>0</v>
      </c>
    </row>
    <row r="188" spans="1:22" ht="15">
      <c r="A188" s="10">
        <v>1750</v>
      </c>
      <c r="B188" s="11" t="s">
        <v>160</v>
      </c>
      <c r="C188" s="38">
        <v>309.87</v>
      </c>
      <c r="D188" s="30"/>
      <c r="E188" s="31"/>
      <c r="F188" s="30"/>
      <c r="G188" s="30"/>
      <c r="H188" s="20" t="str">
        <f t="shared" si="17"/>
        <v>EVITA l'utilizzo di caratteri speciali quali -,_,€,#,£,$,%,&amp;</v>
      </c>
      <c r="P188">
        <f>IF(A187&lt;&gt;0,IF(SUM($A$14:A188)&gt;0,0,"INSERIRE CODICE VOCE"),"INSERIRE CODICE VOCE")</f>
        <v>0</v>
      </c>
      <c r="Q188">
        <f>_xlfn.IFERROR(VLOOKUP(A187,A188:A199,1,FALSE),0)</f>
        <v>0</v>
      </c>
      <c r="R188">
        <f t="shared" si="12"/>
        <v>0</v>
      </c>
      <c r="S188">
        <f t="shared" si="13"/>
        <v>0</v>
      </c>
      <c r="T188">
        <f t="shared" si="14"/>
        <v>3</v>
      </c>
      <c r="U188">
        <f t="shared" si="15"/>
        <v>0</v>
      </c>
      <c r="V188">
        <f t="shared" si="16"/>
        <v>0</v>
      </c>
    </row>
    <row r="189" spans="1:22" ht="15">
      <c r="A189" s="10">
        <v>1760</v>
      </c>
      <c r="B189" s="11" t="s">
        <v>161</v>
      </c>
      <c r="C189" s="38">
        <v>309.87</v>
      </c>
      <c r="D189" s="30"/>
      <c r="E189" s="31"/>
      <c r="F189" s="30"/>
      <c r="G189" s="30"/>
      <c r="H189" s="20" t="str">
        <f t="shared" si="17"/>
        <v>EVITA l'utilizzo di caratteri speciali quali -,_,€,#,£,$,%,&amp;</v>
      </c>
      <c r="P189">
        <f>IF(A188&lt;&gt;0,IF(SUM($A$14:A189)&gt;0,0,"INSERIRE CODICE VOCE"),"INSERIRE CODICE VOCE")</f>
        <v>0</v>
      </c>
      <c r="Q189">
        <f>_xlfn.IFERROR(VLOOKUP(A188,A189:A199,1,FALSE),0)</f>
        <v>0</v>
      </c>
      <c r="R189">
        <f t="shared" si="12"/>
        <v>0</v>
      </c>
      <c r="S189">
        <f t="shared" si="13"/>
        <v>0</v>
      </c>
      <c r="T189">
        <f t="shared" si="14"/>
        <v>3</v>
      </c>
      <c r="U189">
        <f t="shared" si="15"/>
        <v>0</v>
      </c>
      <c r="V189">
        <f t="shared" si="16"/>
        <v>0</v>
      </c>
    </row>
    <row r="190" spans="1:22" ht="15">
      <c r="A190" s="10">
        <v>1770</v>
      </c>
      <c r="B190" s="11" t="s">
        <v>162</v>
      </c>
      <c r="C190" s="38">
        <v>0.68</v>
      </c>
      <c r="D190" s="30"/>
      <c r="E190" s="31"/>
      <c r="F190" s="30"/>
      <c r="G190" s="30"/>
      <c r="H190" s="20" t="str">
        <f t="shared" si="17"/>
        <v>EVITA l'utilizzo di caratteri speciali quali -,_,€,#,£,$,%,&amp;</v>
      </c>
      <c r="P190">
        <f>IF(A189&lt;&gt;0,IF(SUM($A$14:A190)&gt;0,0,"INSERIRE CODICE VOCE"),"INSERIRE CODICE VOCE")</f>
        <v>0</v>
      </c>
      <c r="Q190">
        <f>_xlfn.IFERROR(VLOOKUP(A189,A190:A199,1,FALSE),0)</f>
        <v>0</v>
      </c>
      <c r="R190">
        <f t="shared" si="12"/>
        <v>0</v>
      </c>
      <c r="S190">
        <f t="shared" si="13"/>
        <v>0</v>
      </c>
      <c r="T190">
        <f t="shared" si="14"/>
        <v>3</v>
      </c>
      <c r="U190">
        <f t="shared" si="15"/>
        <v>0</v>
      </c>
      <c r="V190">
        <f t="shared" si="16"/>
        <v>0</v>
      </c>
    </row>
    <row r="191" spans="1:22" ht="15">
      <c r="A191" s="10">
        <v>1780</v>
      </c>
      <c r="B191" s="11" t="s">
        <v>163</v>
      </c>
      <c r="C191" s="38">
        <v>357.79</v>
      </c>
      <c r="D191" s="30"/>
      <c r="E191" s="31"/>
      <c r="F191" s="30"/>
      <c r="G191" s="30"/>
      <c r="H191" s="20" t="str">
        <f t="shared" si="17"/>
        <v>EVITA l'utilizzo di caratteri speciali quali -,_,€,#,£,$,%,&amp;</v>
      </c>
      <c r="P191">
        <f>IF(A190&lt;&gt;0,IF(SUM($A$14:A191)&gt;0,0,"INSERIRE CODICE VOCE"),"INSERIRE CODICE VOCE")</f>
        <v>0</v>
      </c>
      <c r="Q191">
        <f>_xlfn.IFERROR(VLOOKUP(A190,A191:A199,1,FALSE),0)</f>
        <v>0</v>
      </c>
      <c r="R191">
        <f t="shared" si="12"/>
        <v>0</v>
      </c>
      <c r="S191">
        <f t="shared" si="13"/>
        <v>0</v>
      </c>
      <c r="T191">
        <f t="shared" si="14"/>
        <v>3</v>
      </c>
      <c r="U191">
        <f t="shared" si="15"/>
        <v>0</v>
      </c>
      <c r="V191">
        <f t="shared" si="16"/>
        <v>0</v>
      </c>
    </row>
    <row r="192" spans="1:22" ht="15">
      <c r="A192" s="10">
        <v>1790</v>
      </c>
      <c r="B192" s="11" t="s">
        <v>164</v>
      </c>
      <c r="C192" s="38">
        <v>4.01</v>
      </c>
      <c r="D192" s="30"/>
      <c r="E192" s="31"/>
      <c r="F192" s="30"/>
      <c r="G192" s="30"/>
      <c r="H192" s="20" t="str">
        <f t="shared" si="17"/>
        <v>EVITA l'utilizzo di caratteri speciali quali -,_,€,#,£,$,%,&amp;</v>
      </c>
      <c r="P192">
        <f>IF(A191&lt;&gt;0,IF(SUM($A$14:A192)&gt;0,0,"INSERIRE CODICE VOCE"),"INSERIRE CODICE VOCE")</f>
        <v>0</v>
      </c>
      <c r="Q192">
        <f>_xlfn.IFERROR(VLOOKUP(A191,A192:A199,1,FALSE),0)</f>
        <v>0</v>
      </c>
      <c r="R192">
        <f t="shared" si="12"/>
        <v>0</v>
      </c>
      <c r="S192">
        <f t="shared" si="13"/>
        <v>0</v>
      </c>
      <c r="T192">
        <f t="shared" si="14"/>
        <v>3</v>
      </c>
      <c r="U192">
        <f t="shared" si="15"/>
        <v>0</v>
      </c>
      <c r="V192">
        <f t="shared" si="16"/>
        <v>0</v>
      </c>
    </row>
    <row r="193" spans="1:22" ht="15">
      <c r="A193" s="10">
        <v>1800</v>
      </c>
      <c r="B193" s="11" t="s">
        <v>165</v>
      </c>
      <c r="C193" s="38">
        <v>362.48</v>
      </c>
      <c r="D193" s="30"/>
      <c r="E193" s="31"/>
      <c r="F193" s="30"/>
      <c r="G193" s="30"/>
      <c r="H193" s="20" t="str">
        <f t="shared" si="17"/>
        <v>EVITA l'utilizzo di caratteri speciali quali -,_,€,#,£,$,%,&amp;</v>
      </c>
      <c r="P193">
        <f>IF(A192&lt;&gt;0,IF(SUM($A$14:A193)&gt;0,0,"INSERIRE CODICE VOCE"),"INSERIRE CODICE VOCE")</f>
        <v>0</v>
      </c>
      <c r="Q193">
        <f>_xlfn.IFERROR(VLOOKUP(A192,A193:A199,1,FALSE),0)</f>
        <v>0</v>
      </c>
      <c r="R193">
        <f t="shared" si="12"/>
        <v>0</v>
      </c>
      <c r="S193">
        <f t="shared" si="13"/>
        <v>0</v>
      </c>
      <c r="T193">
        <f t="shared" si="14"/>
        <v>3</v>
      </c>
      <c r="U193">
        <f t="shared" si="15"/>
        <v>0</v>
      </c>
      <c r="V193">
        <f t="shared" si="16"/>
        <v>0</v>
      </c>
    </row>
    <row r="194" spans="1:22" ht="15">
      <c r="A194" s="10">
        <v>1810</v>
      </c>
      <c r="B194" s="11" t="s">
        <v>166</v>
      </c>
      <c r="C194" s="38">
        <v>672.35</v>
      </c>
      <c r="D194" s="30"/>
      <c r="E194" s="31"/>
      <c r="F194" s="30"/>
      <c r="G194" s="30"/>
      <c r="H194" s="20" t="str">
        <f t="shared" si="17"/>
        <v>EVITA l'utilizzo di caratteri speciali quali -,_,€,#,£,$,%,&amp;</v>
      </c>
      <c r="P194">
        <f>IF(A193&lt;&gt;0,IF(SUM($A$14:A194)&gt;0,0,"INSERIRE CODICE VOCE"),"INSERIRE CODICE VOCE")</f>
        <v>0</v>
      </c>
      <c r="Q194">
        <f>_xlfn.IFERROR(VLOOKUP(A193,A194:A199,1,FALSE),0)</f>
        <v>0</v>
      </c>
      <c r="R194">
        <f t="shared" si="12"/>
        <v>0</v>
      </c>
      <c r="S194">
        <f t="shared" si="13"/>
        <v>0</v>
      </c>
      <c r="T194">
        <f t="shared" si="14"/>
        <v>3</v>
      </c>
      <c r="U194">
        <f t="shared" si="15"/>
        <v>0</v>
      </c>
      <c r="V194">
        <f t="shared" si="16"/>
        <v>0</v>
      </c>
    </row>
    <row r="195" spans="1:22" ht="15">
      <c r="A195" s="10">
        <v>1820</v>
      </c>
      <c r="B195" s="11" t="s">
        <v>167</v>
      </c>
      <c r="C195" s="38">
        <v>334094.47</v>
      </c>
      <c r="D195" s="30"/>
      <c r="E195" s="31"/>
      <c r="F195" s="30"/>
      <c r="G195" s="30"/>
      <c r="H195" s="20" t="str">
        <f t="shared" si="17"/>
        <v>OK</v>
      </c>
      <c r="P195">
        <f>IF(A194&lt;&gt;0,IF(SUM($A$14:A195)&gt;0,0,"INSERIRE CODICE VOCE"),"INSERIRE CODICE VOCE")</f>
        <v>0</v>
      </c>
      <c r="Q195">
        <f>_xlfn.IFERROR(VLOOKUP(A194,A195:A199,1,FALSE),0)</f>
        <v>0</v>
      </c>
      <c r="R195">
        <f t="shared" si="12"/>
        <v>0</v>
      </c>
      <c r="S195">
        <f t="shared" si="13"/>
        <v>0</v>
      </c>
      <c r="T195">
        <f t="shared" si="14"/>
        <v>0</v>
      </c>
      <c r="U195">
        <f t="shared" si="15"/>
        <v>0</v>
      </c>
      <c r="V195">
        <f t="shared" si="16"/>
        <v>0</v>
      </c>
    </row>
    <row r="196" spans="1:22" ht="15">
      <c r="A196" s="10">
        <v>1830</v>
      </c>
      <c r="B196" s="11" t="s">
        <v>168</v>
      </c>
      <c r="C196" s="38">
        <v>0</v>
      </c>
      <c r="D196" s="30"/>
      <c r="E196" s="31"/>
      <c r="F196" s="30"/>
      <c r="G196" s="30"/>
      <c r="H196" s="20" t="str">
        <f t="shared" si="17"/>
        <v>OK</v>
      </c>
      <c r="P196">
        <f>IF(A195&lt;&gt;0,IF(SUM($A$14:A196)&gt;0,0,"INSERIRE CODICE VOCE"),"INSERIRE CODICE VOCE")</f>
        <v>0</v>
      </c>
      <c r="Q196">
        <f>_xlfn.IFERROR(VLOOKUP(A195,A196:A199,1,FALSE),0)</f>
        <v>0</v>
      </c>
      <c r="R196">
        <f t="shared" si="12"/>
        <v>0</v>
      </c>
      <c r="S196">
        <f t="shared" si="13"/>
        <v>0</v>
      </c>
      <c r="T196">
        <f t="shared" si="14"/>
        <v>0</v>
      </c>
      <c r="U196">
        <f t="shared" si="15"/>
        <v>0</v>
      </c>
      <c r="V196">
        <f t="shared" si="16"/>
        <v>0</v>
      </c>
    </row>
    <row r="197" spans="1:22" ht="15">
      <c r="A197" s="10">
        <v>1840</v>
      </c>
      <c r="B197" s="11" t="s">
        <v>169</v>
      </c>
      <c r="C197" s="38">
        <v>-19231.27</v>
      </c>
      <c r="D197" s="30"/>
      <c r="E197" s="31"/>
      <c r="F197" s="30"/>
      <c r="G197" s="30"/>
      <c r="H197" s="20" t="str">
        <f t="shared" si="17"/>
        <v>EVITA l'utilizzo di caratteri speciali quali -,_,€,#,£,$,%,&amp;</v>
      </c>
      <c r="P197">
        <f>IF(A196&lt;&gt;0,IF(SUM($A$14:A197)&gt;0,0,"INSERIRE CODICE VOCE"),"INSERIRE CODICE VOCE")</f>
        <v>0</v>
      </c>
      <c r="Q197">
        <f>_xlfn.IFERROR(VLOOKUP(A196,A197:A199,1,FALSE),0)</f>
        <v>0</v>
      </c>
      <c r="R197">
        <f t="shared" si="12"/>
        <v>0</v>
      </c>
      <c r="S197">
        <f t="shared" si="13"/>
        <v>0</v>
      </c>
      <c r="T197">
        <f t="shared" si="14"/>
        <v>3</v>
      </c>
      <c r="U197">
        <f t="shared" si="15"/>
        <v>0</v>
      </c>
      <c r="V197">
        <f t="shared" si="16"/>
        <v>0</v>
      </c>
    </row>
    <row r="198" spans="1:22" ht="15">
      <c r="A198" s="10">
        <v>1850</v>
      </c>
      <c r="B198" s="11" t="s">
        <v>168</v>
      </c>
      <c r="C198" s="38">
        <v>0</v>
      </c>
      <c r="D198" s="30"/>
      <c r="E198" s="31"/>
      <c r="F198" s="30"/>
      <c r="G198" s="30"/>
      <c r="H198" s="20" t="str">
        <f t="shared" si="17"/>
        <v>OK</v>
      </c>
      <c r="P198">
        <f>IF(A197&lt;&gt;0,IF(SUM($A$14:A198)&gt;0,0,"INSERIRE CODICE VOCE"),"INSERIRE CODICE VOCE")</f>
        <v>0</v>
      </c>
      <c r="Q198">
        <f>_xlfn.IFERROR(VLOOKUP(A197,A198:A199,1,FALSE),0)</f>
        <v>0</v>
      </c>
      <c r="R198">
        <f t="shared" si="12"/>
        <v>0</v>
      </c>
      <c r="S198">
        <f t="shared" si="13"/>
        <v>0</v>
      </c>
      <c r="T198">
        <f t="shared" si="14"/>
        <v>0</v>
      </c>
      <c r="U198">
        <f t="shared" si="15"/>
        <v>0</v>
      </c>
      <c r="V198">
        <f t="shared" si="16"/>
        <v>0</v>
      </c>
    </row>
    <row r="199" spans="1:22" ht="15">
      <c r="A199" s="10">
        <v>1860</v>
      </c>
      <c r="B199" s="11" t="s">
        <v>170</v>
      </c>
      <c r="C199" s="38">
        <v>-19231.27</v>
      </c>
      <c r="D199" s="30"/>
      <c r="E199" s="31"/>
      <c r="F199" s="30"/>
      <c r="G199" s="30"/>
      <c r="H199" s="20" t="str">
        <f t="shared" si="17"/>
        <v>EVITA l'utilizzo di caratteri speciali quali -,_,€,#,£,$,%,&amp;</v>
      </c>
      <c r="P199">
        <f>IF(A198&lt;&gt;0,IF(SUM($A$14:A199)&gt;0,0,"INSERIRE CODICE VOCE"),"INSERIRE CODICE VOCE")</f>
        <v>0</v>
      </c>
      <c r="Q199">
        <f>_xlfn.IFERROR(VLOOKUP(A198,A199:A199,1,FALSE),0)</f>
        <v>0</v>
      </c>
      <c r="R199">
        <f t="shared" si="12"/>
        <v>0</v>
      </c>
      <c r="S199">
        <f t="shared" si="13"/>
        <v>0</v>
      </c>
      <c r="T199">
        <f t="shared" si="14"/>
        <v>3</v>
      </c>
      <c r="U199">
        <f t="shared" si="15"/>
        <v>0</v>
      </c>
      <c r="V199">
        <f t="shared" si="16"/>
        <v>0</v>
      </c>
    </row>
    <row r="200" spans="1:3" ht="15">
      <c r="A200" s="10">
        <v>1870</v>
      </c>
      <c r="B200" s="11" t="s">
        <v>171</v>
      </c>
      <c r="C200" s="38">
        <v>-247681.04</v>
      </c>
    </row>
    <row r="201" spans="1:3" ht="15">
      <c r="A201" s="10">
        <v>1880</v>
      </c>
      <c r="B201" s="11" t="s">
        <v>172</v>
      </c>
      <c r="C201" s="38">
        <v>-250</v>
      </c>
    </row>
    <row r="202" spans="1:3" ht="15">
      <c r="A202" s="10">
        <v>1890</v>
      </c>
      <c r="B202" s="11" t="s">
        <v>173</v>
      </c>
      <c r="C202" s="38">
        <v>-25913.71</v>
      </c>
    </row>
    <row r="203" spans="1:3" ht="15">
      <c r="A203" s="10">
        <v>1900</v>
      </c>
      <c r="B203" s="11" t="s">
        <v>190</v>
      </c>
      <c r="C203" s="38">
        <v>-847.77</v>
      </c>
    </row>
    <row r="204" spans="1:3" ht="15">
      <c r="A204" s="10">
        <v>1910</v>
      </c>
      <c r="B204" s="11" t="s">
        <v>174</v>
      </c>
      <c r="C204" s="38">
        <v>-42933.13</v>
      </c>
    </row>
    <row r="205" spans="1:3" ht="15">
      <c r="A205" s="10">
        <v>1920</v>
      </c>
      <c r="B205" s="11" t="s">
        <v>175</v>
      </c>
      <c r="C205" s="38">
        <v>-317625.65</v>
      </c>
    </row>
    <row r="206" spans="1:3" ht="15">
      <c r="A206" s="10">
        <v>1930</v>
      </c>
      <c r="B206" s="11" t="s">
        <v>176</v>
      </c>
      <c r="C206" s="38">
        <v>-336856.92</v>
      </c>
    </row>
    <row r="207" spans="1:3" ht="15">
      <c r="A207" s="10">
        <v>1940</v>
      </c>
      <c r="B207" s="11" t="s">
        <v>31</v>
      </c>
      <c r="C207" s="38">
        <v>0</v>
      </c>
    </row>
    <row r="208" spans="1:3" ht="15">
      <c r="A208" s="10">
        <v>1950</v>
      </c>
      <c r="B208" s="11" t="s">
        <v>177</v>
      </c>
      <c r="C208" s="38">
        <v>-0.4</v>
      </c>
    </row>
    <row r="209" spans="1:3" ht="15">
      <c r="A209" s="10">
        <v>1960</v>
      </c>
      <c r="B209" s="11" t="s">
        <v>178</v>
      </c>
      <c r="C209" s="38">
        <v>-0.4</v>
      </c>
    </row>
    <row r="210" spans="1:3" ht="15">
      <c r="A210" s="10">
        <v>1970</v>
      </c>
      <c r="B210" s="11" t="s">
        <v>179</v>
      </c>
      <c r="C210" s="38">
        <v>-0.4</v>
      </c>
    </row>
    <row r="211" spans="1:3" ht="15">
      <c r="A211" s="10">
        <v>1980</v>
      </c>
      <c r="B211" s="11" t="s">
        <v>31</v>
      </c>
      <c r="C211" s="38">
        <v>0</v>
      </c>
    </row>
    <row r="212" spans="1:3" ht="15">
      <c r="A212" s="10">
        <v>1990</v>
      </c>
      <c r="B212" s="11" t="s">
        <v>180</v>
      </c>
      <c r="C212" s="38">
        <v>-7.47</v>
      </c>
    </row>
    <row r="213" spans="1:3" ht="15">
      <c r="A213" s="10">
        <v>2000</v>
      </c>
      <c r="B213" s="11" t="s">
        <v>181</v>
      </c>
      <c r="C213" s="38">
        <v>-7.47</v>
      </c>
    </row>
    <row r="214" spans="1:3" ht="15">
      <c r="A214" s="10">
        <v>2010</v>
      </c>
      <c r="B214" s="11" t="s">
        <v>182</v>
      </c>
      <c r="C214" s="38">
        <v>-7.47</v>
      </c>
    </row>
    <row r="215" spans="1:3" ht="15">
      <c r="A215" s="10">
        <v>2020</v>
      </c>
      <c r="B215" s="11" t="s">
        <v>31</v>
      </c>
      <c r="C215" s="38">
        <v>0</v>
      </c>
    </row>
    <row r="216" spans="1:3" ht="15">
      <c r="A216" s="10">
        <v>2030</v>
      </c>
      <c r="B216" s="11" t="s">
        <v>183</v>
      </c>
      <c r="C216" s="38">
        <v>-336864.79</v>
      </c>
    </row>
    <row r="217" spans="1:3" ht="15">
      <c r="A217" s="10">
        <v>2040</v>
      </c>
      <c r="B217" s="11" t="s">
        <v>184</v>
      </c>
      <c r="C217" s="38">
        <v>2770.32</v>
      </c>
    </row>
    <row r="218" spans="1:3" ht="15">
      <c r="A218" s="10">
        <v>2050</v>
      </c>
      <c r="B218" s="11" t="s">
        <v>185</v>
      </c>
      <c r="C218" s="38">
        <v>336864.79</v>
      </c>
    </row>
  </sheetData>
  <sheetProtection selectLockedCells="1"/>
  <mergeCells count="12">
    <mergeCell ref="A8:G8"/>
    <mergeCell ref="A6:G6"/>
    <mergeCell ref="A3:G3"/>
    <mergeCell ref="A7:G7"/>
    <mergeCell ref="A4:G4"/>
    <mergeCell ref="A5:G5"/>
    <mergeCell ref="B10:D10"/>
    <mergeCell ref="B11:D11"/>
    <mergeCell ref="B9:C9"/>
    <mergeCell ref="E9:G9"/>
    <mergeCell ref="F10:G10"/>
    <mergeCell ref="F11:G11"/>
  </mergeCells>
  <dataValidations count="3">
    <dataValidation operator="equal" allowBlank="1" showInputMessage="1" showErrorMessage="1" sqref="E9:G9 O9:P9"/>
    <dataValidation type="textLength" operator="equal" allowBlank="1" showInputMessage="1" showErrorMessage="1" sqref="F10:P10">
      <formula1>5</formula1>
    </dataValidation>
    <dataValidation type="decimal" operator="notEqual" allowBlank="1" showInputMessage="1" showErrorMessage="1" sqref="O14:O199 D14:G199 C14:C218">
      <formula1>100000000000000000000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Utente di Microsoft Office</cp:lastModifiedBy>
  <dcterms:created xsi:type="dcterms:W3CDTF">2010-09-01T10:02:00Z</dcterms:created>
  <dcterms:modified xsi:type="dcterms:W3CDTF">2017-09-24T15:19:41Z</dcterms:modified>
  <cp:category/>
  <cp:version/>
  <cp:contentType/>
  <cp:contentStatus/>
</cp:coreProperties>
</file>