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larsg\Downloads\"/>
    </mc:Choice>
  </mc:AlternateContent>
  <xr:revisionPtr revIDLastSave="0" documentId="8_{ED1B4647-9403-4C88-AAB4-53D5360A9F86}" xr6:coauthVersionLast="47" xr6:coauthVersionMax="47" xr10:uidLastSave="{00000000-0000-0000-0000-000000000000}"/>
  <bookViews>
    <workbookView xWindow="-120" yWindow="-120" windowWidth="29040" windowHeight="15840" tabRatio="814" xr2:uid="{00000000-000D-0000-FFFF-FFFF00000000}"/>
  </bookViews>
  <sheets>
    <sheet name="Fra 01.01.2021" sheetId="17" r:id="rId1"/>
    <sheet name="Info" sheetId="4" r:id="rId2"/>
  </sheets>
  <definedNames>
    <definedName name="KundeNavn">#REF!</definedName>
    <definedName name="_xlnm.Print_Area" localSheetId="0">'Fra 01.01.2021'!$A$1:$U$92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3" i="17" l="1"/>
  <c r="K66" i="17"/>
  <c r="N66" i="17" s="1"/>
  <c r="I66" i="17"/>
  <c r="S65" i="17"/>
  <c r="P65" i="17"/>
  <c r="N65" i="17"/>
  <c r="L65" i="17"/>
  <c r="S64" i="17"/>
  <c r="P64" i="17"/>
  <c r="N64" i="17"/>
  <c r="L64" i="17"/>
  <c r="T64" i="17" s="1"/>
  <c r="S63" i="17"/>
  <c r="P63" i="17"/>
  <c r="N63" i="17"/>
  <c r="L63" i="17"/>
  <c r="P61" i="17"/>
  <c r="N61" i="17"/>
  <c r="S60" i="17"/>
  <c r="P60" i="17"/>
  <c r="T60" i="17" s="1"/>
  <c r="N60" i="17"/>
  <c r="S59" i="17"/>
  <c r="P59" i="17"/>
  <c r="N59" i="17"/>
  <c r="T58" i="17"/>
  <c r="S58" i="17"/>
  <c r="P58" i="17"/>
  <c r="N58" i="17"/>
  <c r="T33" i="17"/>
  <c r="T32" i="17"/>
  <c r="T31" i="17"/>
  <c r="T30" i="17"/>
  <c r="T25" i="17"/>
  <c r="O25" i="17"/>
  <c r="V12" i="17"/>
  <c r="Y12" i="17" s="1"/>
  <c r="W9" i="17"/>
  <c r="W10" i="17" s="1"/>
  <c r="W11" i="17" s="1"/>
  <c r="V5" i="17" s="1"/>
  <c r="V9" i="17"/>
  <c r="V8" i="17"/>
  <c r="L66" i="17" l="1"/>
  <c r="T59" i="17"/>
  <c r="T63" i="17"/>
  <c r="T65" i="17"/>
  <c r="K42" i="17"/>
  <c r="K57" i="17"/>
  <c r="K61" i="17" s="1"/>
  <c r="K41" i="17"/>
  <c r="P66" i="17"/>
  <c r="T66" i="17" s="1"/>
  <c r="X11" i="17"/>
  <c r="V7" i="17" s="1"/>
  <c r="W12" i="17"/>
  <c r="X12" i="17" s="1"/>
  <c r="S66" i="17"/>
  <c r="P42" i="17" l="1"/>
  <c r="L42" i="17"/>
  <c r="S42" i="17"/>
  <c r="N42" i="17"/>
  <c r="T42" i="17" s="1"/>
  <c r="S61" i="17"/>
  <c r="L61" i="17"/>
  <c r="T61" i="17" s="1"/>
  <c r="L41" i="17"/>
  <c r="P41" i="17"/>
  <c r="S41" i="17"/>
  <c r="N41" i="17"/>
  <c r="Y7" i="17"/>
  <c r="X8" i="17"/>
  <c r="Z7" i="17"/>
  <c r="K39" i="17" s="1"/>
  <c r="X7" i="17"/>
  <c r="Z8" i="17"/>
  <c r="Y8" i="17"/>
  <c r="AB8" i="17" s="1"/>
  <c r="T41" i="17" l="1"/>
  <c r="S39" i="17"/>
  <c r="P39" i="17"/>
  <c r="N39" i="17"/>
  <c r="T39" i="17" s="1"/>
  <c r="D61" i="17"/>
  <c r="AB7" i="17"/>
  <c r="T5" i="17" s="1"/>
  <c r="D66" i="17"/>
  <c r="K38" i="17"/>
  <c r="S38" i="17" l="1"/>
  <c r="N38" i="17"/>
  <c r="P38" i="17"/>
  <c r="T38" i="17" l="1"/>
  <c r="T83" i="17" s="1"/>
  <c r="T8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Magne Olufsen</author>
  </authors>
  <commentList>
    <comment ref="L4" authorId="0" shapeId="0" xr:uid="{AA6B5978-518C-4E95-8402-B744B707D91F}">
      <text>
        <r>
          <rPr>
            <sz val="9"/>
            <color indexed="81"/>
            <rFont val="Tahoma"/>
            <family val="2"/>
          </rPr>
          <t>Datoformat: 01.01.18</t>
        </r>
      </text>
    </comment>
    <comment ref="Q4" authorId="0" shapeId="0" xr:uid="{8DB2FFB9-30BD-45CF-AC93-4357FF3871F8}">
      <text>
        <r>
          <rPr>
            <sz val="9"/>
            <color indexed="81"/>
            <rFont val="Tahoma"/>
            <family val="2"/>
          </rPr>
          <t>Format på klokkeslett:
08:00</t>
        </r>
      </text>
    </comment>
    <comment ref="T4" authorId="1" shapeId="0" xr:uid="{6CE1A40C-4FC5-477A-AE18-F67B299888B8}">
      <text>
        <r>
          <rPr>
            <sz val="9"/>
            <color indexed="81"/>
            <rFont val="Tahoma"/>
            <family val="2"/>
          </rPr>
          <t xml:space="preserve">Hvis reisen er over flere dager blir det døgndiett.
Er det reise på samme dag blir det dagdiett.
</t>
        </r>
        <r>
          <rPr>
            <b/>
            <sz val="9"/>
            <color indexed="81"/>
            <rFont val="Tahoma"/>
            <family val="2"/>
          </rPr>
          <t xml:space="preserve">På reiser med overnatting der reisen varer 6 timer eller mer ut over hele døgn, beregnes dietten etter satsene som gjelder for reiser uten overnatting.
</t>
        </r>
        <r>
          <rPr>
            <sz val="9"/>
            <color indexed="81"/>
            <rFont val="Tahoma"/>
            <family val="2"/>
          </rPr>
          <t xml:space="preserve">
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29" authorId="0" shapeId="0" xr:uid="{4FF176BA-E87A-4D02-9579-8F78A7FB884A}">
      <text>
        <r>
          <rPr>
            <b/>
            <sz val="8"/>
            <color indexed="81"/>
            <rFont val="Tahoma"/>
            <family val="2"/>
          </rPr>
          <t xml:space="preserve">Du har krav på det du har avtalt med arbeidsgiver. 
Statens sats uansett kjørelengde kr 4,03 pr km inkl. el-bil.
Statens satser når drivstoff er inklusiv bomavgift gis et tillegg på kr 0,10 pr km.
</t>
        </r>
      </text>
    </comment>
    <comment ref="H32" authorId="0" shapeId="0" xr:uid="{9340FA83-AE7A-40A3-829F-F4FDABCDC8C1}">
      <text>
        <r>
          <rPr>
            <b/>
            <sz val="9"/>
            <color indexed="81"/>
            <rFont val="Tahoma"/>
            <family val="2"/>
          </rPr>
          <t>Hvis flere passasjerer legg inn alle navnene. 
Antall km * antall passasjerer legges inn i O28</t>
        </r>
      </text>
    </comment>
    <comment ref="R33" authorId="0" shapeId="0" xr:uid="{3F17B2F8-B39A-4725-8D01-DAA655442D8A}">
      <text>
        <r>
          <rPr>
            <b/>
            <sz val="8"/>
            <color indexed="81"/>
            <rFont val="Tahoma"/>
            <family val="2"/>
          </rPr>
          <t>Tillegg for kjøring på skogs- og anleggsveier: 
kr 1,00 pr km.
Tillegg for frakt av utstyr og materiell:
kr 1,00 pr km.</t>
        </r>
      </text>
    </comment>
    <comment ref="D40" authorId="0" shapeId="0" xr:uid="{69F4FB3C-C834-4685-8487-98DEE911BAF0}">
      <text>
        <r>
          <rPr>
            <sz val="9"/>
            <color indexed="81"/>
            <rFont val="Tahoma"/>
            <family val="2"/>
          </rPr>
          <t xml:space="preserve">Sett inn Navn på land
</t>
        </r>
      </text>
    </comment>
    <comment ref="I40" authorId="0" shapeId="0" xr:uid="{DD65CACC-6801-4694-B93D-C9654944BA19}">
      <text>
        <r>
          <rPr>
            <sz val="9"/>
            <color indexed="81"/>
            <rFont val="Tahoma"/>
            <family val="2"/>
          </rPr>
          <t>Sett inn full sats for land</t>
        </r>
      </text>
    </comment>
    <comment ref="L41" authorId="0" shapeId="0" xr:uid="{B22EC67A-0266-4B64-B02C-7396E3E03A6E}">
      <text>
        <r>
          <rPr>
            <sz val="9"/>
            <color indexed="81"/>
            <rFont val="Tahoma"/>
            <family val="2"/>
          </rPr>
          <t>Legg inn full utenlandssats i celle L42 fordi måltidstrekkene beregnes utfra denne. Beregning i beløpskolonnen regner med 50 % av full sats.</t>
        </r>
      </text>
    </comment>
    <comment ref="L42" authorId="0" shapeId="0" xr:uid="{2DFB4C95-8AFE-4295-844C-B57A651B5A40}">
      <text>
        <r>
          <rPr>
            <sz val="9"/>
            <color indexed="81"/>
            <rFont val="Tahoma"/>
            <family val="2"/>
          </rPr>
          <t>Legg inn full utenlandssats i celle L42 fordi måltidstrekkene beregnes utfra denne. Beregning i beløpskolonnen regner med 100 % av full sats.</t>
        </r>
      </text>
    </comment>
    <comment ref="K56" authorId="0" shapeId="0" xr:uid="{97CD3BF8-CB28-4CD8-B214-87A513B33998}">
      <text>
        <r>
          <rPr>
            <sz val="9"/>
            <color indexed="81"/>
            <rFont val="Tahoma"/>
            <family val="2"/>
          </rPr>
          <t>Antall diettdøgn må manuelt føres ned på riktig linje ifht. type overnatting.</t>
        </r>
      </text>
    </comment>
    <comment ref="M57" authorId="0" shapeId="0" xr:uid="{0590C22A-9B6F-407A-AA33-4FB26C9741AC}">
      <text>
        <r>
          <rPr>
            <sz val="9"/>
            <color indexed="81"/>
            <rFont val="Tahoma"/>
            <family val="2"/>
          </rPr>
          <t>Skriv inn antall i første kolonne. 
Hvis beløpet ikke regnes ut er det fordi du ikke har satt kryss i D50 eller F50. Formelen må vite om du har vært i Norge eller utlenfor Norge for å kunne velge riktig prosent-trekk.</t>
        </r>
      </text>
    </comment>
    <comment ref="L63" authorId="0" shapeId="0" xr:uid="{F4688889-4B3D-43EC-81F0-0BAEA4F659D2}">
      <text>
        <r>
          <rPr>
            <sz val="9"/>
            <color indexed="81"/>
            <rFont val="Tahoma"/>
            <family val="2"/>
          </rPr>
          <t>Sats utenfor Norge iht. Statens reiseregulativ for utenlandsreiser, legg inn satsen i Celle I58.</t>
        </r>
      </text>
    </comment>
    <comment ref="L64" authorId="0" shapeId="0" xr:uid="{124F509B-DFE9-4616-B21F-4B072E535FF7}">
      <text>
        <r>
          <rPr>
            <sz val="9"/>
            <color indexed="81"/>
            <rFont val="Tahoma"/>
            <family val="2"/>
          </rPr>
          <t>Sats utenfor Norge iht. Statens reiseregulativ for utenlandsreiser, legg inn satsen i Celle I59.</t>
        </r>
      </text>
    </comment>
    <comment ref="L65" authorId="0" shapeId="0" xr:uid="{0CDFCF0A-750C-4B07-94FD-9119EAF30275}">
      <text>
        <r>
          <rPr>
            <sz val="9"/>
            <color indexed="81"/>
            <rFont val="Tahoma"/>
            <family val="2"/>
          </rPr>
          <t>Sats utenfor Norge iht. Statens reiseregulativ for utenlandsreiser, legg inn satsen i Celle I60.</t>
        </r>
      </text>
    </comment>
    <comment ref="M90" authorId="0" shapeId="0" xr:uid="{A682FCD5-2343-4CC9-ABB4-67590D29746C}">
      <text>
        <r>
          <rPr>
            <sz val="9"/>
            <color indexed="81"/>
            <rFont val="Tahoma"/>
            <family val="2"/>
          </rPr>
          <t>Hvis reiseregningen gjelder dagreise og arbeidstaker er på en reise utenfor normalarbeidssituasjon, skal det avkrysses for merkostnadssituasjon.</t>
        </r>
      </text>
    </comment>
    <comment ref="R90" authorId="0" shapeId="0" xr:uid="{AB010186-8018-4F10-84B4-D2EBAE55DFD4}">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sharedStrings.xml><?xml version="1.0" encoding="utf-8"?>
<sst xmlns="http://schemas.openxmlformats.org/spreadsheetml/2006/main" count="150" uniqueCount="114">
  <si>
    <t>Beløp NOK</t>
  </si>
  <si>
    <t>Kl.:</t>
  </si>
  <si>
    <t>-</t>
  </si>
  <si>
    <t xml:space="preserve">Overnatting Norge som gjøres opp etter faste satser </t>
  </si>
  <si>
    <t>Sum km</t>
  </si>
  <si>
    <t>Kontonr./</t>
  </si>
  <si>
    <t>Ktonr./L.art</t>
  </si>
  <si>
    <t>Land</t>
  </si>
  <si>
    <t>Til</t>
  </si>
  <si>
    <t>REISEREGNING</t>
  </si>
  <si>
    <t>Avdeling:</t>
  </si>
  <si>
    <t>(behøver ikke oppgis ved overnatting i Norge privat eller på hybel/brakke)</t>
  </si>
  <si>
    <t>Fra</t>
  </si>
  <si>
    <t>Passasjertillegg</t>
  </si>
  <si>
    <t>Beløp</t>
  </si>
  <si>
    <t>Oppgi navn på passasjer(er):</t>
  </si>
  <si>
    <t>Attestasjon:</t>
  </si>
  <si>
    <t>Diett over 12 timer</t>
  </si>
  <si>
    <t>Sum:</t>
  </si>
  <si>
    <t xml:space="preserve"> Fra sted:</t>
  </si>
  <si>
    <t>Sum hittil i år:</t>
  </si>
  <si>
    <t>Sum godtgjørelse / utlegg:</t>
  </si>
  <si>
    <t>Navn og adresse på overnattingssted</t>
  </si>
  <si>
    <t xml:space="preserve"> Til  sted:</t>
  </si>
  <si>
    <t>Dato:</t>
  </si>
  <si>
    <t>Lunsj</t>
  </si>
  <si>
    <t>antall km</t>
  </si>
  <si>
    <t>Middag</t>
  </si>
  <si>
    <t xml:space="preserve">   </t>
  </si>
  <si>
    <t xml:space="preserve"> Kl.slett:</t>
  </si>
  <si>
    <t xml:space="preserve">  </t>
  </si>
  <si>
    <t xml:space="preserve"> - Dekket av arbeidsgiver</t>
  </si>
  <si>
    <t>nr.</t>
  </si>
  <si>
    <t>Avreisedato:</t>
  </si>
  <si>
    <t>Andre utgifter på reisen</t>
  </si>
  <si>
    <t>Samtykke til trekk i lønn</t>
  </si>
  <si>
    <t>Frokost</t>
  </si>
  <si>
    <t>Diett med overnatting</t>
  </si>
  <si>
    <t>Dato</t>
  </si>
  <si>
    <t xml:space="preserve">Vedlegg </t>
  </si>
  <si>
    <t>Underskrift arbeidstaker:</t>
  </si>
  <si>
    <t>Lønnsart</t>
  </si>
  <si>
    <t>transportmiddel</t>
  </si>
  <si>
    <t xml:space="preserve"> </t>
  </si>
  <si>
    <t>Antall</t>
  </si>
  <si>
    <t>Hvis bil</t>
  </si>
  <si>
    <t>Annet</t>
  </si>
  <si>
    <t>Sats</t>
  </si>
  <si>
    <t xml:space="preserve"> - Reiseforskudd</t>
  </si>
  <si>
    <t>Adresse:</t>
  </si>
  <si>
    <t>Navn:</t>
  </si>
  <si>
    <t>Bilgodtgjørelse</t>
  </si>
  <si>
    <t>Reisebeskrivelse og transportkostnader</t>
  </si>
  <si>
    <t>Skyldig</t>
  </si>
  <si>
    <t>Utgiftens art</t>
  </si>
  <si>
    <t xml:space="preserve">Kontonr./ </t>
  </si>
  <si>
    <t>Hjemkomstdato:</t>
  </si>
  <si>
    <t>Type</t>
  </si>
  <si>
    <t>Ansattnr./identitet:</t>
  </si>
  <si>
    <t>NOK</t>
  </si>
  <si>
    <t>Noen tips til bruk av skjema i Sticos oppslag</t>
  </si>
  <si>
    <t>Reisens formål/arrangement:</t>
  </si>
  <si>
    <t>Sats 5)</t>
  </si>
  <si>
    <t>Måltidstrekk i NOK 6)</t>
  </si>
  <si>
    <t>Opplysninger om overnattingssted-/type (i beløpsfeltet oppgis refusjon etter regning og legitimerte kostnader)</t>
  </si>
  <si>
    <t>Virksomhet:</t>
  </si>
  <si>
    <t>Differanse (ev. skattetrekk vil redusere utbetalingen)</t>
  </si>
  <si>
    <t>Måltidstrekk i NOK 1)</t>
  </si>
  <si>
    <r>
      <t xml:space="preserve">Nattillegg </t>
    </r>
    <r>
      <rPr>
        <sz val="8"/>
        <color indexed="8"/>
        <rFont val="Arial"/>
        <family val="2"/>
      </rPr>
      <t>(satsen kan kun utbetales trekkfritt ved overnatting i Norge som ikke er i regi av / dekket av arbeidsgiver)</t>
    </r>
  </si>
  <si>
    <t>Diett utland over 12 timer 3)</t>
  </si>
  <si>
    <t>Antall døgn</t>
  </si>
  <si>
    <t xml:space="preserve">Oppgi type tillegg: </t>
  </si>
  <si>
    <t>Vedlegg nr</t>
  </si>
  <si>
    <t>Vedlegg nr.</t>
  </si>
  <si>
    <t>Diettdøgn</t>
  </si>
  <si>
    <r>
      <t xml:space="preserve">4) Pensjonat gjelder også motell, hybel, brakke, leilighet mv </t>
    </r>
    <r>
      <rPr>
        <b/>
        <sz val="10"/>
        <color indexed="8"/>
        <rFont val="Arial"/>
        <family val="2"/>
      </rPr>
      <t>uten</t>
    </r>
    <r>
      <rPr>
        <sz val="10"/>
        <color indexed="8"/>
        <rFont val="Arial"/>
        <family val="2"/>
        <charset val="1"/>
      </rPr>
      <t xml:space="preserve"> kokemuligheter. Privat gjelder også hybel, brakke eller leilighet med kokemuligheter.</t>
    </r>
  </si>
  <si>
    <t xml:space="preserve">Stilling: </t>
  </si>
  <si>
    <t>For riktig skattemessig behandling på dagreise er det viktig å vite om arbeidstaker er i :</t>
  </si>
  <si>
    <t>Til gode overføres til bank - kontonr:</t>
  </si>
  <si>
    <t>Merkostnadsitusajon</t>
  </si>
  <si>
    <t>Normalarbeidssituasjon</t>
  </si>
  <si>
    <t>&lt;6</t>
  </si>
  <si>
    <t>6-12</t>
  </si>
  <si>
    <t>&gt;12</t>
  </si>
  <si>
    <t xml:space="preserve">Diett uten overnatting </t>
  </si>
  <si>
    <t>Diett 6-12 timer</t>
  </si>
  <si>
    <t>Diett utland 6-12 timer 2)</t>
  </si>
  <si>
    <t>Innenfor Norge</t>
  </si>
  <si>
    <t>Land utenfor Norge</t>
  </si>
  <si>
    <t xml:space="preserve">1) Måltidstrekk  Frokost 20 %, Lunsj 30 % Middag 50 % </t>
  </si>
  <si>
    <t xml:space="preserve">2) Diett utland 6-12 timer beregnes iht. Statens reiseregulativ for utenlandsreiser med 50 % av diettsatsen for det aktuelle landet. </t>
  </si>
  <si>
    <t>3) Diett utland over 12 timer beregnes iht. Statens reiseregulativ for utenlandsreiser med full diettsats for det aktuelle landet.</t>
  </si>
  <si>
    <t>Sats utland:</t>
  </si>
  <si>
    <t>Hotell i Norge</t>
  </si>
  <si>
    <t>Pensjonat i Norge</t>
  </si>
  <si>
    <t xml:space="preserve">Privat i Norge </t>
  </si>
  <si>
    <t>Hotell utenfor Norge</t>
  </si>
  <si>
    <t>Pensjonat utenfor Norge</t>
  </si>
  <si>
    <t>Privat utenfor Norge</t>
  </si>
  <si>
    <t>Siste døgn i Norge</t>
  </si>
  <si>
    <t>Siste døgn utenfor Norge</t>
  </si>
  <si>
    <t>Overnatting innenfor Norge 4)</t>
  </si>
  <si>
    <t>Overnatting i land utenfor Norge 4)</t>
  </si>
  <si>
    <t>innland</t>
  </si>
  <si>
    <t>Sats for land</t>
  </si>
  <si>
    <t xml:space="preserve">6) Måltidstrekk: Frokost 20 % av diettsatsen, Lunsj 30 %, Middag 50 %.  </t>
  </si>
  <si>
    <t>Full sats</t>
  </si>
  <si>
    <t>utland</t>
  </si>
  <si>
    <t>5) Forhåndsutfylt med statens reiseregulativ. Utenlandssatsen må legges i I59, I60 eller I61. Siste døgn beregens utfra riktig innlegg av dato og klokkeslett øverst.</t>
  </si>
  <si>
    <t>Virksomhetsopplysninger</t>
  </si>
  <si>
    <t>Opplysninger om arbeidstaker</t>
  </si>
  <si>
    <t xml:space="preserve">  Kl.:</t>
  </si>
  <si>
    <t>Signering</t>
  </si>
  <si>
    <t>For reiser i Norge og utlandet basert på statens satser.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</si>
</sst>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d/mm/yy;@"/>
    <numFmt numFmtId="165" formatCode="#,##0.00;\-#,##0.00;"/>
    <numFmt numFmtId="166" formatCode="#,##0.00;#,##0.00;"/>
    <numFmt numFmtId="168" formatCode="0;;"/>
    <numFmt numFmtId="169" formatCode="_ * #,##0_ ;_ * \-#,##0_ ;_ * &quot;-&quot;??_ ;_ @_ "/>
    <numFmt numFmtId="170" formatCode="#,##0;;"/>
    <numFmt numFmtId="171" formatCode="0.0"/>
    <numFmt numFmtId="172" formatCode="dd/mm/yyyy;@"/>
    <numFmt numFmtId="173" formatCode="#,##0.00;;"/>
  </numFmts>
  <fonts count="22" x14ac:knownFonts="1">
    <font>
      <sz val="10"/>
      <color indexed="8"/>
      <name val="Arial"/>
      <family val="2"/>
    </font>
    <font>
      <sz val="10"/>
      <color indexed="8"/>
      <name val="Arial"/>
      <family val="2"/>
      <charset val="1"/>
    </font>
    <font>
      <b/>
      <sz val="8"/>
      <color indexed="81"/>
      <name val="Tahoma"/>
      <family val="2"/>
    </font>
    <font>
      <b/>
      <sz val="10"/>
      <color indexed="8"/>
      <name val="Arial"/>
      <family val="2"/>
      <charset val="1"/>
    </font>
    <font>
      <b/>
      <sz val="10"/>
      <color indexed="8"/>
      <name val="Arial"/>
      <family val="2"/>
    </font>
    <font>
      <sz val="9"/>
      <color indexed="81"/>
      <name val="Tahoma"/>
      <family val="2"/>
    </font>
    <font>
      <b/>
      <sz val="11"/>
      <color theme="1"/>
      <name val="Arial"/>
      <family val="2"/>
    </font>
    <font>
      <sz val="11"/>
      <color theme="1"/>
      <name val="Arial"/>
      <family val="2"/>
    </font>
    <font>
      <b/>
      <sz val="11"/>
      <color rgb="FF000000"/>
      <name val="Arial"/>
      <family val="2"/>
    </font>
    <font>
      <sz val="11"/>
      <color rgb="FF000000"/>
      <name val="Arial"/>
      <family val="2"/>
    </font>
    <font>
      <b/>
      <sz val="9"/>
      <color indexed="81"/>
      <name val="Tahoma"/>
      <family val="2"/>
    </font>
    <font>
      <sz val="8"/>
      <color indexed="8"/>
      <name val="Arial"/>
      <family val="2"/>
    </font>
    <font>
      <sz val="10"/>
      <color indexed="8"/>
      <name val="Arial"/>
      <family val="2"/>
    </font>
    <font>
      <sz val="10"/>
      <color theme="0"/>
      <name val="Arial"/>
      <family val="2"/>
      <charset val="1"/>
    </font>
    <font>
      <sz val="10"/>
      <color theme="0"/>
      <name val="Arial"/>
      <family val="2"/>
    </font>
    <font>
      <i/>
      <sz val="8"/>
      <color indexed="8"/>
      <name val="Arial"/>
      <family val="2"/>
    </font>
    <font>
      <sz val="11"/>
      <color theme="0"/>
      <name val="Arial"/>
      <family val="2"/>
    </font>
    <font>
      <b/>
      <sz val="24"/>
      <color rgb="FF003B5C"/>
      <name val="Arial"/>
      <family val="2"/>
    </font>
    <font>
      <sz val="10"/>
      <color rgb="FF003B5C"/>
      <name val="Arial"/>
      <family val="2"/>
    </font>
    <font>
      <b/>
      <sz val="10"/>
      <color rgb="FF003B5C"/>
      <name val="Arial"/>
      <family val="2"/>
    </font>
    <font>
      <b/>
      <sz val="10"/>
      <color theme="0"/>
      <name val="Arial"/>
      <family val="2"/>
    </font>
    <font>
      <b/>
      <sz val="10"/>
      <color theme="0"/>
      <name val="Arial"/>
      <family val="2"/>
      <charset val="1"/>
    </font>
  </fonts>
  <fills count="10">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theme="0"/>
        <bgColor indexed="64"/>
      </patternFill>
    </fill>
    <fill>
      <patternFill patternType="solid">
        <fgColor theme="0"/>
        <bgColor indexed="9"/>
      </patternFill>
    </fill>
    <fill>
      <patternFill patternType="solid">
        <fgColor rgb="FF003B5C"/>
        <bgColor indexed="64"/>
      </patternFill>
    </fill>
    <fill>
      <patternFill patternType="solid">
        <fgColor rgb="FF003B5C"/>
        <bgColor indexed="9"/>
      </patternFill>
    </fill>
    <fill>
      <patternFill patternType="solid">
        <fgColor rgb="FFD9DADA"/>
        <bgColor indexed="9"/>
      </patternFill>
    </fill>
    <fill>
      <patternFill patternType="solid">
        <fgColor rgb="FFD9DADA"/>
        <bgColor indexed="64"/>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right style="thin">
        <color indexed="64"/>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8"/>
      </bottom>
      <diagonal/>
    </border>
  </borders>
  <cellStyleXfs count="2">
    <xf numFmtId="0" fontId="0" fillId="0" borderId="0"/>
    <xf numFmtId="43" fontId="12" fillId="0" borderId="0" applyFont="0" applyFill="0" applyBorder="0" applyAlignment="0" applyProtection="0"/>
  </cellStyleXfs>
  <cellXfs count="360">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1" fillId="2" borderId="1" xfId="0" applyFont="1" applyFill="1" applyBorder="1" applyAlignment="1" applyProtection="1">
      <alignment horizontal="center" vertical="center" wrapText="1"/>
      <protection locked="0"/>
    </xf>
    <xf numFmtId="4" fontId="1" fillId="2" borderId="1" xfId="0" applyNumberFormat="1" applyFont="1" applyFill="1" applyBorder="1" applyAlignment="1" applyProtection="1">
      <alignment horizontal="right" vertical="center" wrapText="1"/>
    </xf>
    <xf numFmtId="0" fontId="1" fillId="0" borderId="0" xfId="0" applyFont="1" applyProtection="1"/>
    <xf numFmtId="0" fontId="1" fillId="2" borderId="5" xfId="0" applyFont="1" applyFill="1" applyBorder="1" applyAlignment="1" applyProtection="1">
      <alignment horizontal="center" vertical="center" wrapText="1"/>
    </xf>
    <xf numFmtId="165" fontId="1" fillId="2" borderId="1" xfId="0" applyNumberFormat="1" applyFont="1" applyFill="1" applyBorder="1" applyAlignment="1" applyProtection="1">
      <alignment horizontal="right" vertical="center" wrapText="1"/>
    </xf>
    <xf numFmtId="165" fontId="3" fillId="2" borderId="1" xfId="0" applyNumberFormat="1" applyFont="1" applyFill="1" applyBorder="1" applyAlignment="1" applyProtection="1">
      <alignment horizontal="right" vertical="center" wrapText="1"/>
    </xf>
    <xf numFmtId="166" fontId="3" fillId="2" borderId="1" xfId="0" applyNumberFormat="1" applyFont="1" applyFill="1" applyBorder="1" applyAlignment="1" applyProtection="1">
      <alignment horizontal="right" vertical="center" wrapText="1"/>
    </xf>
    <xf numFmtId="168" fontId="1" fillId="4" borderId="15" xfId="0" quotePrefix="1" applyNumberFormat="1"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protection locked="0"/>
    </xf>
    <xf numFmtId="169" fontId="1" fillId="2" borderId="1" xfId="1" applyNumberFormat="1" applyFont="1" applyFill="1" applyBorder="1" applyAlignment="1" applyProtection="1">
      <alignment horizontal="right" vertical="center" wrapText="1"/>
      <protection locked="0"/>
    </xf>
    <xf numFmtId="170" fontId="1" fillId="2" borderId="1" xfId="0" applyNumberFormat="1" applyFont="1" applyFill="1" applyBorder="1" applyAlignment="1" applyProtection="1">
      <alignment horizontal="right" vertical="center" wrapText="1"/>
    </xf>
    <xf numFmtId="0" fontId="1" fillId="0" borderId="0" xfId="0" applyFont="1" applyAlignment="1" applyProtection="1">
      <alignment vertical="center"/>
    </xf>
    <xf numFmtId="169" fontId="1" fillId="2" borderId="1" xfId="1" quotePrefix="1" applyNumberFormat="1" applyFont="1" applyFill="1" applyBorder="1" applyAlignment="1" applyProtection="1">
      <alignment horizontal="right" vertical="center"/>
    </xf>
    <xf numFmtId="171" fontId="14" fillId="0" borderId="0" xfId="0" quotePrefix="1" applyNumberFormat="1" applyFont="1" applyProtection="1"/>
    <xf numFmtId="0" fontId="3" fillId="2" borderId="15" xfId="0" applyFont="1" applyFill="1" applyBorder="1" applyAlignment="1" applyProtection="1">
      <alignment horizontal="center" vertical="center"/>
      <protection locked="0"/>
    </xf>
    <xf numFmtId="0" fontId="1" fillId="5" borderId="0" xfId="0" applyFont="1" applyFill="1" applyBorder="1" applyAlignment="1" applyProtection="1">
      <alignment vertical="center"/>
    </xf>
    <xf numFmtId="0" fontId="1" fillId="5" borderId="0" xfId="0" applyFont="1" applyFill="1" applyBorder="1" applyAlignment="1" applyProtection="1">
      <alignment vertical="top"/>
    </xf>
    <xf numFmtId="0" fontId="3" fillId="2" borderId="36" xfId="0" applyFont="1" applyFill="1" applyBorder="1" applyAlignment="1" applyProtection="1">
      <alignment vertical="center"/>
      <protection locked="0"/>
    </xf>
    <xf numFmtId="0" fontId="1" fillId="5" borderId="0" xfId="0" applyFont="1" applyFill="1" applyBorder="1" applyAlignment="1" applyProtection="1">
      <alignment horizontal="center" vertical="center"/>
    </xf>
    <xf numFmtId="0" fontId="1" fillId="0" borderId="0" xfId="0" applyFont="1" applyAlignment="1" applyProtection="1">
      <alignment horizontal="center" vertical="center"/>
    </xf>
    <xf numFmtId="4" fontId="1" fillId="2" borderId="2" xfId="0" applyNumberFormat="1" applyFont="1" applyFill="1" applyBorder="1" applyAlignment="1" applyProtection="1">
      <alignment horizontal="right" vertical="center" wrapText="1"/>
    </xf>
    <xf numFmtId="3" fontId="1" fillId="2" borderId="3" xfId="0" applyNumberFormat="1" applyFont="1" applyFill="1" applyBorder="1" applyAlignment="1" applyProtection="1">
      <alignment horizontal="center" vertical="center" wrapText="1"/>
      <protection locked="0"/>
    </xf>
    <xf numFmtId="169" fontId="1" fillId="2" borderId="3" xfId="1" quotePrefix="1" applyNumberFormat="1" applyFont="1" applyFill="1" applyBorder="1" applyAlignment="1" applyProtection="1">
      <alignment horizontal="right" vertical="center"/>
    </xf>
    <xf numFmtId="0" fontId="1" fillId="2" borderId="3" xfId="0" applyFont="1" applyFill="1" applyBorder="1" applyAlignment="1" applyProtection="1">
      <alignment horizontal="center" vertical="center"/>
      <protection locked="0"/>
    </xf>
    <xf numFmtId="170" fontId="1" fillId="2" borderId="3" xfId="0" applyNumberFormat="1" applyFont="1" applyFill="1" applyBorder="1" applyAlignment="1" applyProtection="1">
      <alignment horizontal="right" vertical="center" wrapText="1"/>
    </xf>
    <xf numFmtId="165" fontId="1" fillId="2" borderId="3" xfId="0" applyNumberFormat="1" applyFont="1" applyFill="1" applyBorder="1" applyAlignment="1" applyProtection="1">
      <alignment horizontal="right" vertical="center" wrapText="1"/>
    </xf>
    <xf numFmtId="0" fontId="1" fillId="2" borderId="3"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left" vertical="center" wrapText="1"/>
    </xf>
    <xf numFmtId="0" fontId="1" fillId="5" borderId="0" xfId="0" applyFont="1" applyFill="1" applyBorder="1" applyAlignment="1" applyProtection="1">
      <alignment horizontal="left" vertical="top"/>
    </xf>
    <xf numFmtId="0" fontId="1" fillId="4" borderId="0" xfId="0" applyFont="1" applyFill="1" applyBorder="1" applyProtection="1"/>
    <xf numFmtId="168" fontId="1" fillId="2" borderId="10" xfId="0" quotePrefix="1" applyNumberFormat="1" applyFont="1" applyFill="1" applyBorder="1" applyAlignment="1" applyProtection="1">
      <alignment horizontal="center" vertical="center" wrapText="1"/>
    </xf>
    <xf numFmtId="169" fontId="1" fillId="2" borderId="1" xfId="1" quotePrefix="1" applyNumberFormat="1" applyFont="1" applyFill="1" applyBorder="1" applyAlignment="1" applyProtection="1">
      <alignment horizontal="right" vertical="center" wrapText="1"/>
    </xf>
    <xf numFmtId="169" fontId="1" fillId="2" borderId="1" xfId="1" applyNumberFormat="1" applyFont="1" applyFill="1" applyBorder="1" applyAlignment="1" applyProtection="1">
      <alignment horizontal="right" vertical="center" wrapText="1"/>
    </xf>
    <xf numFmtId="3" fontId="1" fillId="2" borderId="2" xfId="0" applyNumberFormat="1" applyFont="1" applyFill="1" applyBorder="1" applyAlignment="1" applyProtection="1">
      <alignment horizontal="center" vertical="center" wrapText="1"/>
      <protection locked="0"/>
    </xf>
    <xf numFmtId="169" fontId="1" fillId="2" borderId="2" xfId="1" quotePrefix="1" applyNumberFormat="1" applyFont="1" applyFill="1" applyBorder="1" applyAlignment="1" applyProtection="1">
      <alignment horizontal="right" vertical="center"/>
    </xf>
    <xf numFmtId="0" fontId="1" fillId="2" borderId="2" xfId="0" applyFont="1" applyFill="1" applyBorder="1" applyAlignment="1" applyProtection="1">
      <alignment horizontal="center" vertical="center"/>
      <protection locked="0"/>
    </xf>
    <xf numFmtId="170" fontId="1" fillId="2" borderId="2" xfId="0" applyNumberFormat="1" applyFont="1" applyFill="1" applyBorder="1" applyAlignment="1" applyProtection="1">
      <alignment horizontal="right" vertical="center" wrapText="1"/>
    </xf>
    <xf numFmtId="0" fontId="1" fillId="2" borderId="2" xfId="0" applyFont="1" applyFill="1" applyBorder="1" applyAlignment="1" applyProtection="1">
      <alignment horizontal="center" vertical="center" wrapText="1"/>
      <protection locked="0"/>
    </xf>
    <xf numFmtId="0" fontId="14" fillId="0" borderId="0" xfId="0" applyFont="1" applyProtection="1"/>
    <xf numFmtId="0" fontId="14" fillId="0" borderId="0" xfId="0" applyFont="1" applyBorder="1" applyProtection="1"/>
    <xf numFmtId="0" fontId="14" fillId="4" borderId="0" xfId="0" applyFont="1" applyFill="1" applyBorder="1" applyProtection="1"/>
    <xf numFmtId="0" fontId="14" fillId="0" borderId="0" xfId="0" applyFont="1" applyAlignment="1" applyProtection="1">
      <alignment vertical="center"/>
    </xf>
    <xf numFmtId="0" fontId="14" fillId="0" borderId="0" xfId="0" applyFont="1" applyAlignment="1" applyProtection="1">
      <alignment horizontal="center" vertical="center"/>
    </xf>
    <xf numFmtId="168" fontId="1" fillId="2" borderId="1" xfId="0" applyNumberFormat="1" applyFont="1" applyFill="1" applyBorder="1" applyAlignment="1" applyProtection="1">
      <alignment horizontal="center" vertical="center" wrapText="1"/>
    </xf>
    <xf numFmtId="173" fontId="1" fillId="2" borderId="1" xfId="0" applyNumberFormat="1" applyFont="1" applyFill="1" applyBorder="1" applyAlignment="1" applyProtection="1">
      <alignment horizontal="right" vertical="center" wrapText="1"/>
    </xf>
    <xf numFmtId="0" fontId="1" fillId="2" borderId="1" xfId="0" applyFont="1" applyFill="1" applyBorder="1" applyAlignment="1" applyProtection="1">
      <alignment horizontal="center" vertical="center" wrapText="1"/>
    </xf>
    <xf numFmtId="168" fontId="1" fillId="2" borderId="3" xfId="0" applyNumberFormat="1" applyFont="1" applyFill="1" applyBorder="1" applyAlignment="1" applyProtection="1">
      <alignment horizontal="center" vertical="center" wrapText="1"/>
    </xf>
    <xf numFmtId="173" fontId="1" fillId="2" borderId="3" xfId="0" applyNumberFormat="1" applyFont="1" applyFill="1" applyBorder="1" applyAlignment="1" applyProtection="1">
      <alignment horizontal="right" vertical="center" wrapText="1"/>
    </xf>
    <xf numFmtId="0" fontId="1" fillId="2" borderId="3" xfId="0" applyFont="1" applyFill="1" applyBorder="1" applyAlignment="1" applyProtection="1">
      <alignment horizontal="center" vertical="center" wrapText="1"/>
    </xf>
    <xf numFmtId="168" fontId="1" fillId="2" borderId="6" xfId="0" quotePrefix="1" applyNumberFormat="1" applyFont="1" applyFill="1" applyBorder="1" applyAlignment="1" applyProtection="1">
      <alignment horizontal="center" vertical="center" wrapText="1"/>
    </xf>
    <xf numFmtId="169" fontId="1" fillId="2" borderId="3" xfId="1" quotePrefix="1" applyNumberFormat="1" applyFont="1" applyFill="1" applyBorder="1" applyAlignment="1" applyProtection="1">
      <alignment horizontal="right" vertical="center" wrapText="1"/>
    </xf>
    <xf numFmtId="169" fontId="1" fillId="2" borderId="2" xfId="1" applyNumberFormat="1" applyFont="1" applyFill="1" applyBorder="1" applyAlignment="1" applyProtection="1">
      <alignment horizontal="right" vertical="center" wrapText="1"/>
    </xf>
    <xf numFmtId="20" fontId="14" fillId="5" borderId="0" xfId="0" applyNumberFormat="1"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14" fillId="0" borderId="0" xfId="0" quotePrefix="1" applyFont="1" applyProtection="1"/>
    <xf numFmtId="0" fontId="16" fillId="0" borderId="0" xfId="0" applyFont="1" applyAlignment="1" applyProtection="1">
      <alignment horizontal="right"/>
    </xf>
    <xf numFmtId="16" fontId="14" fillId="0" borderId="0" xfId="0" quotePrefix="1" applyNumberFormat="1" applyFont="1" applyAlignment="1" applyProtection="1">
      <alignment horizontal="right"/>
    </xf>
    <xf numFmtId="0" fontId="16" fillId="4" borderId="0" xfId="0" applyFont="1" applyFill="1" applyBorder="1" applyProtection="1"/>
    <xf numFmtId="0" fontId="16" fillId="0" borderId="0" xfId="0" applyFont="1" applyProtection="1"/>
    <xf numFmtId="2" fontId="14" fillId="0" borderId="0" xfId="0" quotePrefix="1" applyNumberFormat="1" applyFont="1" applyProtection="1"/>
    <xf numFmtId="22" fontId="14" fillId="0" borderId="0" xfId="0" quotePrefix="1" applyNumberFormat="1" applyFont="1" applyProtection="1"/>
    <xf numFmtId="43" fontId="14" fillId="0" borderId="0" xfId="1" quotePrefix="1" applyFont="1" applyProtection="1"/>
    <xf numFmtId="1" fontId="14" fillId="0" borderId="0" xfId="0" applyNumberFormat="1" applyFont="1" applyProtection="1"/>
    <xf numFmtId="168" fontId="14" fillId="2" borderId="0" xfId="0" quotePrefix="1" applyNumberFormat="1" applyFont="1" applyFill="1" applyBorder="1" applyAlignment="1" applyProtection="1">
      <alignment horizontal="center" vertical="center" wrapText="1"/>
    </xf>
    <xf numFmtId="3" fontId="1" fillId="2" borderId="1" xfId="0" applyNumberFormat="1" applyFont="1" applyFill="1" applyBorder="1" applyAlignment="1" applyProtection="1">
      <alignment horizontal="center" vertical="center" wrapText="1"/>
      <protection locked="0"/>
    </xf>
    <xf numFmtId="3" fontId="3" fillId="2" borderId="1" xfId="0" applyNumberFormat="1" applyFont="1" applyFill="1" applyBorder="1" applyAlignment="1" applyProtection="1">
      <alignment horizontal="right" vertical="center" wrapText="1"/>
    </xf>
    <xf numFmtId="3" fontId="1" fillId="2" borderId="1" xfId="0" applyNumberFormat="1" applyFont="1" applyFill="1" applyBorder="1" applyAlignment="1" applyProtection="1">
      <alignment horizontal="right" vertical="center" wrapText="1"/>
      <protection locked="0"/>
    </xf>
    <xf numFmtId="49" fontId="1" fillId="2" borderId="1" xfId="0" applyNumberFormat="1" applyFont="1" applyFill="1" applyBorder="1" applyAlignment="1" applyProtection="1">
      <alignment horizontal="center" vertical="center" wrapText="1"/>
      <protection locked="0"/>
    </xf>
    <xf numFmtId="4" fontId="1" fillId="2" borderId="1" xfId="0" applyNumberFormat="1" applyFont="1" applyFill="1" applyBorder="1" applyAlignment="1" applyProtection="1">
      <alignment horizontal="right" vertical="center" wrapText="1"/>
      <protection locked="0"/>
    </xf>
    <xf numFmtId="0" fontId="18" fillId="0" borderId="0" xfId="0" applyFont="1" applyBorder="1" applyProtection="1"/>
    <xf numFmtId="0" fontId="17" fillId="0" borderId="0" xfId="0" applyFont="1" applyFill="1" applyBorder="1" applyAlignment="1" applyProtection="1">
      <alignment horizontal="right" vertical="top"/>
    </xf>
    <xf numFmtId="0" fontId="18" fillId="0" borderId="0" xfId="0" applyFont="1" applyProtection="1"/>
    <xf numFmtId="0" fontId="0" fillId="8" borderId="27" xfId="0" applyFont="1" applyFill="1" applyBorder="1" applyAlignment="1" applyProtection="1">
      <alignment horizontal="left" vertical="center" wrapText="1"/>
    </xf>
    <xf numFmtId="0" fontId="0" fillId="8" borderId="1" xfId="0" applyFont="1" applyFill="1" applyBorder="1" applyAlignment="1" applyProtection="1">
      <alignment horizontal="left" vertical="center" wrapText="1"/>
    </xf>
    <xf numFmtId="0" fontId="0" fillId="8" borderId="13" xfId="0" applyFont="1" applyFill="1" applyBorder="1" applyAlignment="1" applyProtection="1">
      <alignment horizontal="center" vertical="center" wrapText="1"/>
    </xf>
    <xf numFmtId="0" fontId="0" fillId="8" borderId="43" xfId="0" applyFont="1" applyFill="1" applyBorder="1" applyAlignment="1" applyProtection="1">
      <alignment horizontal="center" vertical="center" wrapText="1"/>
    </xf>
    <xf numFmtId="0" fontId="0"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left" vertical="center" wrapText="1"/>
    </xf>
    <xf numFmtId="0" fontId="0" fillId="8" borderId="1" xfId="0" applyFont="1" applyFill="1" applyBorder="1" applyAlignment="1" applyProtection="1">
      <alignment horizontal="center" vertical="center" wrapText="1"/>
    </xf>
    <xf numFmtId="0" fontId="13" fillId="6" borderId="0" xfId="0" applyFont="1" applyFill="1" applyProtection="1"/>
    <xf numFmtId="0" fontId="13" fillId="6" borderId="0" xfId="0" applyFont="1" applyFill="1" applyBorder="1" applyProtection="1"/>
    <xf numFmtId="0" fontId="0" fillId="8" borderId="35" xfId="0" applyFont="1" applyFill="1" applyBorder="1" applyAlignment="1" applyProtection="1">
      <alignment horizontal="center" vertical="center" wrapText="1"/>
    </xf>
    <xf numFmtId="0" fontId="0" fillId="8" borderId="3" xfId="0" applyFont="1" applyFill="1" applyBorder="1" applyAlignment="1" applyProtection="1">
      <alignment horizontal="center" vertical="center" wrapText="1"/>
    </xf>
    <xf numFmtId="0" fontId="0" fillId="8" borderId="15" xfId="0" applyFont="1" applyFill="1" applyBorder="1" applyAlignment="1" applyProtection="1">
      <alignment horizontal="left" vertical="center" wrapText="1"/>
    </xf>
    <xf numFmtId="168" fontId="0" fillId="9" borderId="0" xfId="0" quotePrefix="1" applyNumberFormat="1" applyFont="1" applyFill="1" applyBorder="1" applyAlignment="1" applyProtection="1">
      <alignment horizontal="center" vertical="center"/>
    </xf>
    <xf numFmtId="0" fontId="0" fillId="8" borderId="15" xfId="0" applyFont="1" applyFill="1" applyBorder="1" applyAlignment="1" applyProtection="1">
      <alignment horizontal="center" vertical="center" wrapText="1"/>
    </xf>
    <xf numFmtId="0" fontId="0" fillId="8" borderId="37" xfId="0" applyFont="1" applyFill="1" applyBorder="1" applyAlignment="1" applyProtection="1">
      <alignment horizontal="left" vertical="top"/>
    </xf>
    <xf numFmtId="0" fontId="0" fillId="8" borderId="7" xfId="0" applyFont="1" applyFill="1" applyBorder="1" applyAlignment="1" applyProtection="1">
      <alignment horizontal="center" vertical="center" wrapText="1"/>
    </xf>
    <xf numFmtId="0" fontId="0" fillId="8" borderId="8" xfId="0" applyFont="1" applyFill="1" applyBorder="1" applyAlignment="1" applyProtection="1">
      <alignment horizontal="center" vertical="center" wrapText="1"/>
    </xf>
    <xf numFmtId="0" fontId="0" fillId="8" borderId="34" xfId="0" applyFont="1" applyFill="1" applyBorder="1" applyAlignment="1" applyProtection="1">
      <alignment horizontal="left" vertical="top"/>
    </xf>
    <xf numFmtId="0" fontId="0" fillId="8" borderId="12" xfId="0" applyFont="1" applyFill="1" applyBorder="1" applyAlignment="1" applyProtection="1">
      <alignment horizontal="center" vertical="center" wrapText="1"/>
    </xf>
    <xf numFmtId="0" fontId="0" fillId="8" borderId="6" xfId="0" applyFont="1" applyFill="1" applyBorder="1" applyAlignment="1" applyProtection="1">
      <alignment horizontal="left" vertical="center" wrapText="1"/>
    </xf>
    <xf numFmtId="0" fontId="1" fillId="9" borderId="2" xfId="0" applyFont="1" applyFill="1" applyBorder="1" applyAlignment="1" applyProtection="1">
      <alignment vertical="center"/>
    </xf>
    <xf numFmtId="43" fontId="1" fillId="2" borderId="11" xfId="1" applyFont="1" applyFill="1" applyBorder="1" applyAlignment="1" applyProtection="1">
      <alignment horizontal="center" vertical="center" wrapText="1"/>
    </xf>
    <xf numFmtId="165" fontId="1" fillId="2" borderId="11" xfId="0" applyNumberFormat="1" applyFont="1" applyFill="1" applyBorder="1" applyAlignment="1" applyProtection="1">
      <alignment horizontal="right" vertical="center" wrapText="1"/>
    </xf>
    <xf numFmtId="0" fontId="0" fillId="8" borderId="6" xfId="0" applyFont="1" applyFill="1" applyBorder="1" applyAlignment="1" applyProtection="1">
      <alignment horizontal="center" vertical="center" wrapText="1"/>
    </xf>
    <xf numFmtId="0" fontId="0" fillId="5" borderId="0" xfId="0" applyFont="1" applyFill="1" applyBorder="1" applyAlignment="1" applyProtection="1">
      <alignment horizontal="left" vertical="center" wrapText="1"/>
    </xf>
    <xf numFmtId="0" fontId="1" fillId="5" borderId="11" xfId="0" applyNumberFormat="1" applyFont="1" applyFill="1" applyBorder="1" applyAlignment="1" applyProtection="1">
      <alignment horizontal="right" vertical="center" wrapText="1"/>
    </xf>
    <xf numFmtId="0" fontId="1" fillId="5" borderId="11" xfId="0" applyNumberFormat="1" applyFont="1" applyFill="1" applyBorder="1" applyAlignment="1" applyProtection="1">
      <alignment horizontal="left" vertical="top"/>
    </xf>
    <xf numFmtId="0" fontId="1" fillId="2" borderId="11" xfId="0" applyNumberFormat="1" applyFont="1" applyFill="1" applyBorder="1" applyAlignment="1" applyProtection="1">
      <alignment horizontal="left" vertical="top"/>
    </xf>
    <xf numFmtId="0" fontId="1" fillId="2" borderId="11" xfId="0" applyFont="1" applyFill="1" applyBorder="1" applyAlignment="1" applyProtection="1">
      <alignment horizontal="center" vertical="center" wrapText="1"/>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right" vertical="top"/>
    </xf>
    <xf numFmtId="0" fontId="0" fillId="8" borderId="18" xfId="0" applyFont="1" applyFill="1" applyBorder="1" applyAlignment="1" applyProtection="1">
      <alignment horizontal="left" vertical="center" wrapText="1"/>
    </xf>
    <xf numFmtId="0" fontId="0" fillId="8" borderId="17" xfId="0" applyFont="1" applyFill="1" applyBorder="1" applyAlignment="1" applyProtection="1">
      <alignment horizontal="left" vertical="center" wrapText="1"/>
    </xf>
    <xf numFmtId="164" fontId="1" fillId="2" borderId="20" xfId="0" applyNumberFormat="1" applyFont="1" applyFill="1" applyBorder="1" applyAlignment="1" applyProtection="1">
      <alignment horizontal="center" vertical="center"/>
      <protection locked="0"/>
    </xf>
    <xf numFmtId="164" fontId="1" fillId="2" borderId="18" xfId="0" applyNumberFormat="1" applyFont="1" applyFill="1" applyBorder="1" applyAlignment="1" applyProtection="1">
      <alignment horizontal="center" vertical="center"/>
      <protection locked="0"/>
    </xf>
    <xf numFmtId="164" fontId="1" fillId="2" borderId="17" xfId="0" applyNumberFormat="1" applyFont="1" applyFill="1" applyBorder="1" applyAlignment="1" applyProtection="1">
      <alignment horizontal="center" vertical="center"/>
      <protection locked="0"/>
    </xf>
    <xf numFmtId="20" fontId="0" fillId="0" borderId="20" xfId="0" applyNumberFormat="1"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49" fontId="0" fillId="8" borderId="26" xfId="0" applyNumberFormat="1" applyFont="1" applyFill="1" applyBorder="1" applyAlignment="1" applyProtection="1">
      <alignment horizontal="center" vertical="center"/>
    </xf>
    <xf numFmtId="49" fontId="0" fillId="8" borderId="28" xfId="0" applyNumberFormat="1" applyFont="1" applyFill="1" applyBorder="1" applyAlignment="1" applyProtection="1">
      <alignment horizontal="center" vertical="center"/>
    </xf>
    <xf numFmtId="0" fontId="0" fillId="8" borderId="15" xfId="0" applyFont="1" applyFill="1" applyBorder="1" applyAlignment="1" applyProtection="1">
      <alignment horizontal="left" vertical="center" wrapText="1"/>
    </xf>
    <xf numFmtId="0" fontId="1" fillId="2" borderId="15" xfId="0" applyFont="1" applyFill="1" applyBorder="1" applyAlignment="1" applyProtection="1">
      <alignment horizontal="left" vertical="center" wrapText="1"/>
      <protection locked="0"/>
    </xf>
    <xf numFmtId="0" fontId="0" fillId="8" borderId="5" xfId="0" applyFont="1" applyFill="1" applyBorder="1" applyAlignment="1" applyProtection="1">
      <alignment horizontal="left" vertical="center" wrapText="1"/>
    </xf>
    <xf numFmtId="0" fontId="0" fillId="8" borderId="10"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0" fillId="8" borderId="15" xfId="0" applyFont="1" applyFill="1" applyBorder="1" applyAlignment="1" applyProtection="1">
      <alignment horizontal="left" wrapText="1"/>
    </xf>
    <xf numFmtId="0" fontId="1" fillId="0" borderId="22"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24" xfId="0" applyFont="1" applyFill="1" applyBorder="1" applyAlignment="1" applyProtection="1">
      <alignment horizontal="left" vertical="center"/>
      <protection locked="0"/>
    </xf>
    <xf numFmtId="164" fontId="1" fillId="2" borderId="9" xfId="0" applyNumberFormat="1" applyFont="1" applyFill="1" applyBorder="1" applyAlignment="1" applyProtection="1">
      <alignment horizontal="center" vertical="center"/>
      <protection locked="0"/>
    </xf>
    <xf numFmtId="164" fontId="1" fillId="2" borderId="5"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20" fontId="0" fillId="0" borderId="9" xfId="0" applyNumberFormat="1" applyFont="1" applyFill="1" applyBorder="1" applyAlignment="1" applyProtection="1">
      <alignment horizontal="center" vertical="center" wrapText="1"/>
      <protection locked="0"/>
    </xf>
    <xf numFmtId="0" fontId="0" fillId="0" borderId="29" xfId="0" applyFont="1" applyFill="1" applyBorder="1" applyAlignment="1" applyProtection="1">
      <alignment horizontal="center" vertical="center" wrapText="1"/>
      <protection locked="0"/>
    </xf>
    <xf numFmtId="168" fontId="1" fillId="0" borderId="22" xfId="1" applyNumberFormat="1" applyFont="1" applyBorder="1" applyAlignment="1" applyProtection="1">
      <alignment horizontal="center" vertical="center"/>
    </xf>
    <xf numFmtId="168" fontId="1" fillId="0" borderId="24" xfId="1" applyNumberFormat="1" applyFont="1" applyBorder="1" applyAlignment="1" applyProtection="1">
      <alignment horizontal="center" vertical="center"/>
    </xf>
    <xf numFmtId="0" fontId="21" fillId="7" borderId="16" xfId="0" applyFont="1" applyFill="1" applyBorder="1" applyAlignment="1">
      <alignment horizontal="left" vertical="center"/>
    </xf>
    <xf numFmtId="0" fontId="21" fillId="7" borderId="0" xfId="0" applyFont="1" applyFill="1" applyBorder="1" applyAlignment="1">
      <alignment horizontal="left" vertical="center"/>
    </xf>
    <xf numFmtId="0" fontId="21" fillId="7" borderId="37" xfId="0" applyFont="1" applyFill="1" applyBorder="1" applyAlignment="1">
      <alignment horizontal="left" vertical="center"/>
    </xf>
    <xf numFmtId="0" fontId="1" fillId="2" borderId="33"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34"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0" fontId="0" fillId="8" borderId="16" xfId="0" applyFont="1" applyFill="1" applyBorder="1" applyAlignment="1" applyProtection="1">
      <alignment horizontal="center" vertical="center" wrapText="1"/>
    </xf>
    <xf numFmtId="0" fontId="0" fillId="8" borderId="7" xfId="0" applyFont="1" applyFill="1" applyBorder="1" applyAlignment="1" applyProtection="1">
      <alignment horizontal="center" vertical="center" wrapText="1"/>
    </xf>
    <xf numFmtId="0" fontId="0" fillId="8" borderId="14" xfId="0" applyFont="1" applyFill="1" applyBorder="1" applyAlignment="1" applyProtection="1">
      <alignment horizontal="center" vertical="center" wrapText="1"/>
    </xf>
    <xf numFmtId="0" fontId="0" fillId="8" borderId="12" xfId="0" applyFont="1" applyFill="1" applyBorder="1" applyAlignment="1" applyProtection="1">
      <alignment horizontal="center" vertical="center" wrapText="1"/>
    </xf>
    <xf numFmtId="0" fontId="0" fillId="8" borderId="2" xfId="0" applyFont="1" applyFill="1" applyBorder="1" applyAlignment="1" applyProtection="1">
      <alignment horizontal="center" vertical="center" wrapText="1"/>
    </xf>
    <xf numFmtId="0" fontId="0" fillId="8" borderId="2" xfId="0" applyFont="1" applyFill="1" applyBorder="1" applyAlignment="1" applyProtection="1">
      <alignment horizontal="left" vertical="top"/>
    </xf>
    <xf numFmtId="0" fontId="0" fillId="8" borderId="2"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0" xfId="0" applyFont="1" applyFill="1" applyBorder="1" applyAlignment="1" applyProtection="1">
      <alignment horizontal="left" vertical="top"/>
    </xf>
    <xf numFmtId="0" fontId="1" fillId="2" borderId="11" xfId="0" applyFont="1" applyFill="1" applyBorder="1" applyAlignment="1" applyProtection="1">
      <alignment horizontal="left" vertical="top"/>
    </xf>
    <xf numFmtId="0" fontId="1" fillId="2" borderId="25" xfId="0" applyFont="1" applyFill="1" applyBorder="1" applyAlignment="1" applyProtection="1">
      <alignment horizontal="left" vertical="top"/>
    </xf>
    <xf numFmtId="0" fontId="21" fillId="7" borderId="22" xfId="0" applyFont="1" applyFill="1" applyBorder="1" applyAlignment="1" applyProtection="1">
      <alignment horizontal="left" vertical="center" wrapText="1"/>
    </xf>
    <xf numFmtId="0" fontId="13" fillId="7" borderId="23" xfId="0" applyFont="1" applyFill="1" applyBorder="1" applyAlignment="1" applyProtection="1">
      <alignment horizontal="left" vertical="top"/>
    </xf>
    <xf numFmtId="0" fontId="13" fillId="7" borderId="24" xfId="0" applyFont="1" applyFill="1" applyBorder="1" applyAlignment="1" applyProtection="1">
      <alignment horizontal="left" vertical="top"/>
    </xf>
    <xf numFmtId="0" fontId="0" fillId="8" borderId="13" xfId="0" applyFont="1" applyFill="1" applyBorder="1" applyAlignment="1" applyProtection="1">
      <alignment horizontal="center" vertical="center" wrapText="1"/>
    </xf>
    <xf numFmtId="0" fontId="0" fillId="8" borderId="13" xfId="0" applyFont="1" applyFill="1" applyBorder="1" applyAlignment="1" applyProtection="1">
      <alignment horizontal="left" vertical="top"/>
    </xf>
    <xf numFmtId="0" fontId="0" fillId="8" borderId="13" xfId="0" applyFont="1" applyFill="1" applyBorder="1" applyAlignment="1" applyProtection="1">
      <alignment horizontal="left" vertical="center" wrapText="1"/>
    </xf>
    <xf numFmtId="3" fontId="1" fillId="2" borderId="9" xfId="0" applyNumberFormat="1" applyFont="1" applyFill="1" applyBorder="1" applyAlignment="1" applyProtection="1">
      <alignment horizontal="center" vertical="center"/>
      <protection locked="0"/>
    </xf>
    <xf numFmtId="3" fontId="1" fillId="2" borderId="10" xfId="0" applyNumberFormat="1"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pplyProtection="1">
      <alignment horizontal="left" vertical="top"/>
      <protection locked="0"/>
    </xf>
    <xf numFmtId="49"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right" vertical="center" wrapText="1"/>
      <protection locked="0"/>
    </xf>
    <xf numFmtId="3" fontId="1" fillId="2" borderId="1" xfId="0" applyNumberFormat="1" applyFont="1" applyFill="1" applyBorder="1" applyAlignment="1" applyProtection="1">
      <alignment horizontal="left" vertical="top"/>
      <protection locked="0"/>
    </xf>
    <xf numFmtId="0" fontId="1" fillId="2" borderId="11" xfId="0" applyFont="1" applyFill="1" applyBorder="1" applyAlignment="1" applyProtection="1">
      <alignment horizontal="left" vertical="center" wrapText="1"/>
    </xf>
    <xf numFmtId="0" fontId="3" fillId="8" borderId="47" xfId="0" applyFont="1" applyFill="1" applyBorder="1" applyAlignment="1" applyProtection="1">
      <alignment horizontal="left" vertical="center" wrapText="1"/>
    </xf>
    <xf numFmtId="0" fontId="1" fillId="8" borderId="48" xfId="0" applyFont="1" applyFill="1" applyBorder="1" applyAlignment="1" applyProtection="1">
      <alignment horizontal="left" vertical="top"/>
    </xf>
    <xf numFmtId="0" fontId="1" fillId="8" borderId="24" xfId="0" applyFont="1" applyFill="1" applyBorder="1" applyAlignment="1" applyProtection="1">
      <alignment horizontal="left" vertical="top"/>
    </xf>
    <xf numFmtId="0" fontId="0" fillId="8" borderId="10" xfId="0" applyFont="1" applyFill="1" applyBorder="1" applyAlignment="1" applyProtection="1">
      <alignment horizontal="center" vertical="center" wrapText="1"/>
    </xf>
    <xf numFmtId="0" fontId="0" fillId="8" borderId="1" xfId="0" applyFont="1" applyFill="1" applyBorder="1" applyAlignment="1" applyProtection="1">
      <alignment horizontal="left" vertical="top"/>
    </xf>
    <xf numFmtId="0" fontId="0" fillId="8" borderId="9" xfId="0" applyFont="1" applyFill="1" applyBorder="1" applyAlignment="1" applyProtection="1">
      <alignment horizontal="center" vertical="center" wrapText="1"/>
    </xf>
    <xf numFmtId="0" fontId="1" fillId="8" borderId="14" xfId="0" applyFont="1" applyFill="1" applyBorder="1" applyAlignment="1" applyProtection="1">
      <alignment horizontal="left" vertical="center" wrapText="1"/>
    </xf>
    <xf numFmtId="0" fontId="1" fillId="8" borderId="4" xfId="0" applyFont="1" applyFill="1" applyBorder="1" applyAlignment="1" applyProtection="1">
      <alignment horizontal="left" vertical="center" wrapText="1"/>
    </xf>
    <xf numFmtId="0" fontId="1" fillId="8" borderId="12" xfId="0" applyFont="1" applyFill="1" applyBorder="1" applyAlignment="1" applyProtection="1">
      <alignment horizontal="left" vertical="center" wrapText="1"/>
    </xf>
    <xf numFmtId="3"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top"/>
      <protection locked="0"/>
    </xf>
    <xf numFmtId="4" fontId="1" fillId="2" borderId="9" xfId="0" applyNumberFormat="1" applyFont="1" applyFill="1" applyBorder="1" applyAlignment="1" applyProtection="1">
      <alignment horizontal="right" vertical="top"/>
      <protection locked="0"/>
    </xf>
    <xf numFmtId="4" fontId="1" fillId="2" borderId="10" xfId="0" applyNumberFormat="1" applyFont="1" applyFill="1" applyBorder="1" applyAlignment="1" applyProtection="1">
      <alignment horizontal="right" vertical="top"/>
      <protection locked="0"/>
    </xf>
    <xf numFmtId="0" fontId="0" fillId="8" borderId="1" xfId="0" applyFont="1" applyFill="1" applyBorder="1" applyAlignment="1" applyProtection="1">
      <alignment horizontal="left" vertical="center" wrapText="1"/>
    </xf>
    <xf numFmtId="0" fontId="0" fillId="8" borderId="5" xfId="0" applyFont="1" applyFill="1" applyBorder="1" applyAlignment="1" applyProtection="1">
      <alignment horizontal="left" vertical="top"/>
    </xf>
    <xf numFmtId="3" fontId="3" fillId="2" borderId="1" xfId="0" applyNumberFormat="1" applyFont="1" applyFill="1" applyBorder="1" applyAlignment="1" applyProtection="1">
      <alignment horizontal="right" vertical="center" wrapText="1"/>
    </xf>
    <xf numFmtId="3" fontId="1" fillId="2" borderId="1" xfId="0" applyNumberFormat="1" applyFont="1" applyFill="1" applyBorder="1" applyAlignment="1" applyProtection="1">
      <alignment horizontal="left" vertical="top"/>
    </xf>
    <xf numFmtId="0" fontId="3" fillId="8" borderId="9" xfId="0" applyFont="1" applyFill="1" applyBorder="1" applyAlignment="1" applyProtection="1">
      <alignment horizontal="left" vertical="center" wrapText="1"/>
    </xf>
    <xf numFmtId="0" fontId="3" fillId="8" borderId="10" xfId="0" applyFont="1" applyFill="1" applyBorder="1" applyAlignment="1" applyProtection="1">
      <alignment horizontal="left" vertical="center" wrapText="1"/>
    </xf>
    <xf numFmtId="3" fontId="1" fillId="8" borderId="9" xfId="0" applyNumberFormat="1" applyFont="1" applyFill="1" applyBorder="1" applyAlignment="1" applyProtection="1">
      <alignment horizontal="center" vertical="top"/>
    </xf>
    <xf numFmtId="3" fontId="1" fillId="8" borderId="5" xfId="0" applyNumberFormat="1" applyFont="1" applyFill="1" applyBorder="1" applyAlignment="1" applyProtection="1">
      <alignment horizontal="center" vertical="top"/>
    </xf>
    <xf numFmtId="3" fontId="1" fillId="8" borderId="10" xfId="0" applyNumberFormat="1" applyFont="1" applyFill="1" applyBorder="1" applyAlignment="1" applyProtection="1">
      <alignment horizontal="center" vertical="top"/>
    </xf>
    <xf numFmtId="0" fontId="21" fillId="7" borderId="36" xfId="0" applyFont="1" applyFill="1" applyBorder="1" applyAlignment="1">
      <alignment horizontal="left" vertical="center"/>
    </xf>
    <xf numFmtId="0" fontId="1" fillId="8" borderId="22" xfId="0" applyFont="1" applyFill="1" applyBorder="1" applyAlignment="1" applyProtection="1">
      <alignment horizontal="left" vertical="center" wrapText="1"/>
    </xf>
    <xf numFmtId="0" fontId="1" fillId="8" borderId="23" xfId="0" applyFont="1" applyFill="1" applyBorder="1" applyAlignment="1" applyProtection="1">
      <alignment horizontal="left" vertical="center" wrapText="1"/>
    </xf>
    <xf numFmtId="0" fontId="1" fillId="8" borderId="23" xfId="0" applyFont="1" applyFill="1" applyBorder="1" applyAlignment="1" applyProtection="1">
      <alignment horizontal="right" vertical="top"/>
    </xf>
    <xf numFmtId="0" fontId="1" fillId="8" borderId="24" xfId="0" applyFont="1" applyFill="1" applyBorder="1" applyAlignment="1" applyProtection="1">
      <alignment horizontal="right" vertical="top"/>
    </xf>
    <xf numFmtId="0" fontId="1" fillId="5" borderId="5" xfId="0" applyFont="1" applyFill="1" applyBorder="1" applyAlignment="1" applyProtection="1">
      <alignment horizontal="left" vertical="top"/>
      <protection locked="0"/>
    </xf>
    <xf numFmtId="0" fontId="1" fillId="5" borderId="10" xfId="0" applyFont="1" applyFill="1" applyBorder="1" applyAlignment="1" applyProtection="1">
      <alignment horizontal="left" vertical="top"/>
      <protection locked="0"/>
    </xf>
    <xf numFmtId="4" fontId="1" fillId="2" borderId="9" xfId="0" applyNumberFormat="1" applyFont="1" applyFill="1" applyBorder="1" applyAlignment="1" applyProtection="1">
      <alignment horizontal="right" vertical="center" wrapText="1"/>
      <protection locked="0"/>
    </xf>
    <xf numFmtId="4" fontId="1" fillId="2" borderId="10" xfId="0" applyNumberFormat="1" applyFont="1" applyFill="1" applyBorder="1" applyAlignment="1" applyProtection="1">
      <alignment horizontal="right" vertical="center" wrapText="1"/>
      <protection locked="0"/>
    </xf>
    <xf numFmtId="0" fontId="1" fillId="8" borderId="9" xfId="0" applyFont="1" applyFill="1" applyBorder="1" applyAlignment="1" applyProtection="1">
      <alignment horizontal="left" vertical="center" wrapText="1"/>
    </xf>
    <xf numFmtId="0" fontId="1" fillId="8" borderId="5" xfId="0" applyFont="1" applyFill="1" applyBorder="1" applyAlignment="1" applyProtection="1">
      <alignment horizontal="left" vertical="center" wrapText="1"/>
    </xf>
    <xf numFmtId="0" fontId="1" fillId="8" borderId="10" xfId="0" applyFont="1" applyFill="1" applyBorder="1" applyAlignment="1" applyProtection="1">
      <alignment horizontal="left" vertical="center" wrapText="1"/>
    </xf>
    <xf numFmtId="0" fontId="1" fillId="8" borderId="21" xfId="0" applyFont="1" applyFill="1" applyBorder="1" applyAlignment="1" applyProtection="1">
      <alignment horizontal="left" vertical="center" wrapText="1"/>
    </xf>
    <xf numFmtId="0" fontId="1" fillId="8" borderId="21" xfId="0" applyFont="1" applyFill="1" applyBorder="1" applyAlignment="1" applyProtection="1">
      <alignment horizontal="left" vertical="top"/>
    </xf>
    <xf numFmtId="0" fontId="1" fillId="8" borderId="11" xfId="0" applyFont="1" applyFill="1" applyBorder="1" applyAlignment="1" applyProtection="1">
      <alignment horizontal="right" vertical="center" wrapText="1"/>
    </xf>
    <xf numFmtId="0" fontId="1" fillId="8" borderId="11" xfId="0" applyFont="1" applyFill="1" applyBorder="1" applyAlignment="1" applyProtection="1">
      <alignment horizontal="left" vertical="top"/>
    </xf>
    <xf numFmtId="4" fontId="1" fillId="2" borderId="9" xfId="0" applyNumberFormat="1" applyFont="1" applyFill="1" applyBorder="1" applyAlignment="1" applyProtection="1">
      <alignment horizontal="right" vertical="center" wrapText="1"/>
    </xf>
    <xf numFmtId="4" fontId="1" fillId="2" borderId="10" xfId="0" applyNumberFormat="1" applyFont="1" applyFill="1" applyBorder="1" applyAlignment="1" applyProtection="1">
      <alignment horizontal="right" vertical="center" wrapText="1"/>
    </xf>
    <xf numFmtId="0" fontId="1" fillId="8" borderId="29" xfId="0" applyFont="1" applyFill="1" applyBorder="1" applyAlignment="1" applyProtection="1">
      <alignment horizontal="left" vertical="center" wrapText="1"/>
    </xf>
    <xf numFmtId="170" fontId="1" fillId="2" borderId="9" xfId="1" quotePrefix="1" applyNumberFormat="1" applyFont="1" applyFill="1" applyBorder="1" applyAlignment="1" applyProtection="1">
      <alignment horizontal="right" vertical="center"/>
    </xf>
    <xf numFmtId="170" fontId="1" fillId="2" borderId="10" xfId="1" applyNumberFormat="1" applyFont="1" applyFill="1" applyBorder="1" applyAlignment="1" applyProtection="1">
      <alignment horizontal="right" vertical="center"/>
    </xf>
    <xf numFmtId="0" fontId="1" fillId="8" borderId="11" xfId="0" applyFont="1" applyFill="1" applyBorder="1" applyAlignment="1" applyProtection="1">
      <alignment horizontal="left" vertical="center" wrapText="1"/>
    </xf>
    <xf numFmtId="0" fontId="1" fillId="8" borderId="2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 fillId="5" borderId="15" xfId="0" applyFont="1" applyFill="1" applyBorder="1" applyAlignment="1" applyProtection="1">
      <alignment horizontal="center" vertical="center" wrapText="1"/>
      <protection locked="0"/>
    </xf>
    <xf numFmtId="3" fontId="0" fillId="8" borderId="51" xfId="0" applyNumberFormat="1" applyFont="1" applyFill="1" applyBorder="1" applyAlignment="1" applyProtection="1">
      <alignment horizontal="center" vertical="center" wrapText="1"/>
    </xf>
    <xf numFmtId="3" fontId="0" fillId="8" borderId="5" xfId="0" applyNumberFormat="1" applyFont="1" applyFill="1" applyBorder="1" applyAlignment="1" applyProtection="1">
      <alignment horizontal="center" vertical="center" wrapText="1"/>
    </xf>
    <xf numFmtId="3" fontId="0" fillId="8" borderId="10" xfId="0" applyNumberFormat="1" applyFont="1" applyFill="1" applyBorder="1" applyAlignment="1" applyProtection="1">
      <alignment horizontal="center" vertical="center" wrapText="1"/>
    </xf>
    <xf numFmtId="0" fontId="21" fillId="7" borderId="15" xfId="0" applyFont="1" applyFill="1" applyBorder="1" applyAlignment="1" applyProtection="1">
      <alignment horizontal="left" vertical="center" wrapText="1"/>
    </xf>
    <xf numFmtId="0" fontId="13" fillId="7" borderId="15" xfId="0" applyFont="1" applyFill="1" applyBorder="1" applyAlignment="1" applyProtection="1">
      <alignment horizontal="left" vertical="top"/>
    </xf>
    <xf numFmtId="0" fontId="13" fillId="7" borderId="22" xfId="0" applyFont="1" applyFill="1" applyBorder="1" applyAlignment="1" applyProtection="1">
      <alignment horizontal="left" vertical="top"/>
    </xf>
    <xf numFmtId="0" fontId="21" fillId="7" borderId="0" xfId="0" applyFont="1" applyFill="1" applyBorder="1" applyAlignment="1" applyProtection="1">
      <alignment horizontal="center" vertical="center" wrapText="1"/>
    </xf>
    <xf numFmtId="0" fontId="13" fillId="7" borderId="0" xfId="0" applyFont="1" applyFill="1" applyBorder="1" applyAlignment="1" applyProtection="1">
      <alignment horizontal="left" vertical="top"/>
    </xf>
    <xf numFmtId="0" fontId="3" fillId="8" borderId="20" xfId="0" applyFont="1" applyFill="1" applyBorder="1" applyAlignment="1" applyProtection="1">
      <alignment horizontal="left" vertical="center" wrapText="1"/>
    </xf>
    <xf numFmtId="0" fontId="3" fillId="8" borderId="18" xfId="0" applyFont="1" applyFill="1" applyBorder="1" applyAlignment="1" applyProtection="1">
      <alignment horizontal="left" vertical="center" wrapText="1"/>
    </xf>
    <xf numFmtId="0" fontId="3" fillId="8" borderId="19" xfId="0" applyFont="1" applyFill="1" applyBorder="1" applyAlignment="1" applyProtection="1">
      <alignment horizontal="left" vertical="center" wrapText="1"/>
    </xf>
    <xf numFmtId="0" fontId="1" fillId="8" borderId="33" xfId="0" applyFont="1" applyFill="1" applyBorder="1" applyAlignment="1" applyProtection="1">
      <alignment horizontal="left" vertical="center" wrapText="1"/>
    </xf>
    <xf numFmtId="0" fontId="1" fillId="8" borderId="8" xfId="0" applyFont="1" applyFill="1" applyBorder="1" applyAlignment="1" applyProtection="1">
      <alignment horizontal="left" vertical="top"/>
    </xf>
    <xf numFmtId="0" fontId="1" fillId="8" borderId="34" xfId="0" applyFont="1" applyFill="1" applyBorder="1" applyAlignment="1" applyProtection="1">
      <alignment horizontal="left" vertical="top"/>
    </xf>
    <xf numFmtId="0" fontId="20" fillId="7" borderId="22" xfId="0" applyFont="1" applyFill="1" applyBorder="1" applyAlignment="1" applyProtection="1">
      <alignment horizontal="left" vertical="center" wrapText="1"/>
    </xf>
    <xf numFmtId="0" fontId="14" fillId="7" borderId="23" xfId="0" applyFont="1" applyFill="1" applyBorder="1" applyAlignment="1" applyProtection="1">
      <alignment horizontal="left" vertical="top"/>
    </xf>
    <xf numFmtId="0" fontId="14" fillId="7" borderId="24" xfId="0" applyFont="1" applyFill="1" applyBorder="1" applyAlignment="1" applyProtection="1">
      <alignment horizontal="left" vertical="top"/>
    </xf>
    <xf numFmtId="0" fontId="0" fillId="8" borderId="16" xfId="0" applyFont="1" applyFill="1" applyBorder="1" applyAlignment="1" applyProtection="1">
      <alignment horizontal="left" vertical="top"/>
    </xf>
    <xf numFmtId="0" fontId="0" fillId="8" borderId="36" xfId="0" applyFont="1" applyFill="1" applyBorder="1" applyAlignment="1" applyProtection="1">
      <alignment horizontal="center" vertical="center" wrapText="1"/>
    </xf>
    <xf numFmtId="0" fontId="0" fillId="8" borderId="0" xfId="0" applyFont="1" applyFill="1" applyBorder="1" applyAlignment="1" applyProtection="1">
      <alignment horizontal="left" vertical="top"/>
    </xf>
    <xf numFmtId="0" fontId="0" fillId="8" borderId="14" xfId="0" applyFont="1" applyFill="1" applyBorder="1" applyAlignment="1" applyProtection="1">
      <alignment horizontal="left" vertical="top"/>
    </xf>
    <xf numFmtId="0" fontId="0" fillId="8" borderId="33" xfId="0" applyFont="1" applyFill="1" applyBorder="1" applyAlignment="1" applyProtection="1">
      <alignment horizontal="center" vertical="center" wrapText="1"/>
    </xf>
    <xf numFmtId="0" fontId="0" fillId="8" borderId="8" xfId="0" applyFont="1" applyFill="1" applyBorder="1" applyAlignment="1" applyProtection="1">
      <alignment horizontal="left" vertical="top"/>
    </xf>
    <xf numFmtId="0" fontId="0" fillId="8" borderId="8" xfId="0" applyFont="1" applyFill="1" applyBorder="1" applyAlignment="1" applyProtection="1">
      <alignment horizontal="center" vertical="center" wrapText="1"/>
    </xf>
    <xf numFmtId="0" fontId="1" fillId="8" borderId="6" xfId="0" applyFont="1" applyFill="1" applyBorder="1" applyAlignment="1" applyProtection="1">
      <alignment horizontal="left" vertical="center" wrapText="1"/>
    </xf>
    <xf numFmtId="170" fontId="1" fillId="2" borderId="21" xfId="1" quotePrefix="1" applyNumberFormat="1" applyFont="1" applyFill="1" applyBorder="1" applyAlignment="1" applyProtection="1">
      <alignment horizontal="right" vertical="center"/>
    </xf>
    <xf numFmtId="170" fontId="1" fillId="2" borderId="6" xfId="1" applyNumberFormat="1" applyFont="1" applyFill="1" applyBorder="1" applyAlignment="1" applyProtection="1">
      <alignment horizontal="right" vertical="center"/>
    </xf>
    <xf numFmtId="0" fontId="1" fillId="9" borderId="39" xfId="0" applyFont="1" applyFill="1" applyBorder="1" applyAlignment="1" applyProtection="1">
      <alignment horizontal="left" vertical="center" wrapText="1"/>
    </xf>
    <xf numFmtId="0" fontId="1" fillId="9" borderId="40" xfId="0" applyFont="1" applyFill="1" applyBorder="1" applyAlignment="1" applyProtection="1">
      <alignment horizontal="left" vertical="top"/>
    </xf>
    <xf numFmtId="0" fontId="1" fillId="9" borderId="41" xfId="0" applyFont="1" applyFill="1" applyBorder="1" applyAlignment="1" applyProtection="1">
      <alignment horizontal="left" vertical="top"/>
    </xf>
    <xf numFmtId="0" fontId="1" fillId="8" borderId="42" xfId="0" applyFont="1" applyFill="1" applyBorder="1" applyAlignment="1" applyProtection="1">
      <alignment horizontal="left" vertical="center" wrapText="1"/>
    </xf>
    <xf numFmtId="0" fontId="1" fillId="8" borderId="13" xfId="0" applyFont="1" applyFill="1" applyBorder="1" applyAlignment="1" applyProtection="1">
      <alignment horizontal="left" vertical="top"/>
    </xf>
    <xf numFmtId="0" fontId="1" fillId="8" borderId="43" xfId="0" applyFont="1" applyFill="1" applyBorder="1" applyAlignment="1" applyProtection="1">
      <alignment horizontal="left" vertical="top"/>
    </xf>
    <xf numFmtId="164" fontId="1" fillId="2" borderId="9" xfId="0" applyNumberFormat="1" applyFont="1" applyFill="1" applyBorder="1" applyAlignment="1" applyProtection="1">
      <alignment horizontal="center" vertical="center" wrapText="1"/>
      <protection locked="0"/>
    </xf>
    <xf numFmtId="164" fontId="1" fillId="2" borderId="9" xfId="0" applyNumberFormat="1" applyFont="1" applyFill="1" applyBorder="1" applyAlignment="1" applyProtection="1">
      <alignment horizontal="left" vertical="top"/>
      <protection locked="0"/>
    </xf>
    <xf numFmtId="164" fontId="1" fillId="2" borderId="5" xfId="0" applyNumberFormat="1" applyFont="1" applyFill="1" applyBorder="1" applyAlignment="1" applyProtection="1">
      <alignment horizontal="center" vertical="center" wrapText="1"/>
      <protection locked="0"/>
    </xf>
    <xf numFmtId="164" fontId="1" fillId="2" borderId="10" xfId="0" applyNumberFormat="1" applyFont="1" applyFill="1" applyBorder="1" applyAlignment="1" applyProtection="1">
      <alignment horizontal="center" vertical="center" wrapText="1"/>
      <protection locked="0"/>
    </xf>
    <xf numFmtId="164" fontId="1" fillId="2" borderId="14" xfId="0" applyNumberFormat="1" applyFont="1" applyFill="1" applyBorder="1" applyAlignment="1" applyProtection="1">
      <alignment horizontal="center" vertical="center" wrapText="1"/>
      <protection locked="0"/>
    </xf>
    <xf numFmtId="164" fontId="1" fillId="2" borderId="14" xfId="0" applyNumberFormat="1" applyFont="1" applyFill="1" applyBorder="1" applyAlignment="1" applyProtection="1">
      <alignment horizontal="left" vertical="top"/>
      <protection locked="0"/>
    </xf>
    <xf numFmtId="164" fontId="1" fillId="2" borderId="18" xfId="0" applyNumberFormat="1" applyFont="1" applyFill="1" applyBorder="1" applyAlignment="1" applyProtection="1">
      <alignment horizontal="center" vertical="center" wrapText="1"/>
      <protection locked="0"/>
    </xf>
    <xf numFmtId="164" fontId="1" fillId="2" borderId="17" xfId="0" applyNumberFormat="1" applyFont="1" applyFill="1" applyBorder="1" applyAlignment="1" applyProtection="1">
      <alignment horizontal="center" vertical="center" wrapText="1"/>
      <protection locked="0"/>
    </xf>
    <xf numFmtId="0" fontId="0" fillId="8" borderId="9" xfId="0" applyFont="1" applyFill="1" applyBorder="1" applyAlignment="1" applyProtection="1">
      <alignment horizontal="left" vertical="center" wrapText="1"/>
    </xf>
    <xf numFmtId="0" fontId="0" fillId="8" borderId="11" xfId="0" applyFont="1" applyFill="1" applyBorder="1" applyAlignment="1" applyProtection="1">
      <alignment horizontal="left" vertical="center" wrapText="1"/>
    </xf>
    <xf numFmtId="0" fontId="0" fillId="8" borderId="6" xfId="0" applyFont="1" applyFill="1" applyBorder="1" applyAlignment="1" applyProtection="1">
      <alignment horizontal="left" vertical="center" wrapText="1"/>
    </xf>
    <xf numFmtId="0" fontId="0" fillId="8" borderId="15" xfId="0" applyFont="1" applyFill="1" applyBorder="1" applyAlignment="1" applyProtection="1">
      <alignment horizontal="left" vertical="top"/>
    </xf>
    <xf numFmtId="0" fontId="0" fillId="8" borderId="1" xfId="0" applyFont="1" applyFill="1" applyBorder="1" applyAlignment="1" applyProtection="1">
      <alignment horizontal="center" vertical="center" wrapText="1"/>
    </xf>
    <xf numFmtId="0" fontId="4" fillId="8" borderId="20" xfId="0" applyFont="1" applyFill="1" applyBorder="1" applyAlignment="1" applyProtection="1">
      <alignment horizontal="left" vertical="center" wrapText="1"/>
    </xf>
    <xf numFmtId="0" fontId="4" fillId="8" borderId="18" xfId="0" applyFont="1" applyFill="1" applyBorder="1" applyAlignment="1" applyProtection="1">
      <alignment horizontal="left" vertical="center" wrapText="1"/>
    </xf>
    <xf numFmtId="0" fontId="4" fillId="8" borderId="17" xfId="0" applyFont="1" applyFill="1" applyBorder="1" applyAlignment="1" applyProtection="1">
      <alignment horizontal="left" vertical="center" wrapText="1"/>
    </xf>
    <xf numFmtId="0" fontId="20" fillId="7" borderId="0" xfId="0" applyFont="1" applyFill="1" applyBorder="1" applyAlignment="1">
      <alignment horizontal="left" vertical="center"/>
    </xf>
    <xf numFmtId="0" fontId="0" fillId="8" borderId="21" xfId="0" quotePrefix="1" applyFont="1" applyFill="1" applyBorder="1" applyAlignment="1" applyProtection="1">
      <alignment horizontal="left" vertical="center" wrapText="1"/>
    </xf>
    <xf numFmtId="0" fontId="0" fillId="8" borderId="11" xfId="0" quotePrefix="1" applyFont="1" applyFill="1" applyBorder="1" applyAlignment="1" applyProtection="1">
      <alignment horizontal="left" vertical="center" wrapText="1"/>
    </xf>
    <xf numFmtId="0" fontId="0" fillId="8" borderId="31" xfId="0" quotePrefix="1" applyFont="1" applyFill="1" applyBorder="1" applyAlignment="1" applyProtection="1">
      <alignment horizontal="left" vertical="center" wrapText="1"/>
    </xf>
    <xf numFmtId="0" fontId="0" fillId="8" borderId="32" xfId="0" quotePrefix="1" applyFont="1" applyFill="1" applyBorder="1" applyAlignment="1" applyProtection="1">
      <alignment horizontal="left" vertical="center" wrapText="1"/>
    </xf>
    <xf numFmtId="0" fontId="0" fillId="8" borderId="28" xfId="0" quotePrefix="1" applyFont="1" applyFill="1" applyBorder="1" applyAlignment="1" applyProtection="1">
      <alignment horizontal="left" vertical="center" wrapText="1"/>
    </xf>
    <xf numFmtId="0" fontId="4" fillId="8" borderId="22" xfId="0" quotePrefix="1" applyFont="1" applyFill="1" applyBorder="1" applyAlignment="1" applyProtection="1">
      <alignment horizontal="left" vertical="center" wrapText="1"/>
    </xf>
    <xf numFmtId="0" fontId="4" fillId="8" borderId="23" xfId="0" quotePrefix="1" applyFont="1" applyFill="1" applyBorder="1" applyAlignment="1" applyProtection="1">
      <alignment horizontal="left" vertical="center" wrapText="1"/>
    </xf>
    <xf numFmtId="0" fontId="4" fillId="8" borderId="24" xfId="0" quotePrefix="1"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xf>
    <xf numFmtId="0" fontId="1" fillId="9" borderId="14" xfId="0" applyFont="1" applyFill="1" applyBorder="1" applyAlignment="1" applyProtection="1">
      <alignment horizontal="center" vertical="center"/>
    </xf>
    <xf numFmtId="0" fontId="1" fillId="9" borderId="12" xfId="0" applyFont="1" applyFill="1" applyBorder="1" applyAlignment="1" applyProtection="1">
      <alignment horizontal="center" vertical="center"/>
    </xf>
    <xf numFmtId="0" fontId="1" fillId="0" borderId="14"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170" fontId="1" fillId="2" borderId="14" xfId="1" quotePrefix="1" applyNumberFormat="1" applyFont="1" applyFill="1" applyBorder="1" applyAlignment="1" applyProtection="1">
      <alignment horizontal="right" vertical="center"/>
    </xf>
    <xf numFmtId="170" fontId="1" fillId="2" borderId="12" xfId="1" applyNumberFormat="1" applyFont="1" applyFill="1" applyBorder="1" applyAlignment="1" applyProtection="1">
      <alignment horizontal="right" vertical="center"/>
    </xf>
    <xf numFmtId="0" fontId="1" fillId="8" borderId="3" xfId="0" quotePrefix="1" applyFont="1" applyFill="1" applyBorder="1" applyAlignment="1" applyProtection="1">
      <alignment horizontal="left" vertical="center" wrapText="1"/>
    </xf>
    <xf numFmtId="0" fontId="1" fillId="8" borderId="3" xfId="0" applyFont="1" applyFill="1" applyBorder="1" applyAlignment="1" applyProtection="1">
      <alignment horizontal="left" vertical="center"/>
    </xf>
    <xf numFmtId="0" fontId="1" fillId="9" borderId="49" xfId="0" applyFont="1" applyFill="1" applyBorder="1" applyAlignment="1" applyProtection="1">
      <alignment horizontal="left" vertical="center"/>
    </xf>
    <xf numFmtId="0" fontId="1" fillId="9" borderId="50" xfId="0" applyFont="1" applyFill="1" applyBorder="1" applyAlignment="1" applyProtection="1">
      <alignment horizontal="left" vertical="center"/>
    </xf>
    <xf numFmtId="168" fontId="1" fillId="9" borderId="9" xfId="0" applyNumberFormat="1" applyFont="1" applyFill="1" applyBorder="1" applyAlignment="1" applyProtection="1">
      <alignment horizontal="center" vertical="center"/>
    </xf>
    <xf numFmtId="168" fontId="1" fillId="9" borderId="10" xfId="0" applyNumberFormat="1" applyFont="1" applyFill="1" applyBorder="1" applyAlignment="1" applyProtection="1">
      <alignment horizontal="center" vertical="center"/>
    </xf>
    <xf numFmtId="0" fontId="1" fillId="8" borderId="1" xfId="0" applyFont="1" applyFill="1" applyBorder="1" applyAlignment="1" applyProtection="1">
      <alignment horizontal="left" vertical="center" wrapText="1"/>
    </xf>
    <xf numFmtId="0" fontId="1" fillId="8" borderId="1" xfId="0" applyFont="1" applyFill="1" applyBorder="1" applyAlignment="1" applyProtection="1">
      <alignment horizontal="left" vertical="center"/>
    </xf>
    <xf numFmtId="0" fontId="1" fillId="9" borderId="9" xfId="0" applyFont="1" applyFill="1" applyBorder="1" applyAlignment="1" applyProtection="1">
      <alignment horizontal="center" vertical="center"/>
    </xf>
    <xf numFmtId="0" fontId="1" fillId="9" borderId="10" xfId="0" applyFont="1" applyFill="1" applyBorder="1" applyAlignment="1" applyProtection="1">
      <alignment horizontal="center" vertical="center"/>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21" fillId="7" borderId="0" xfId="0" applyFont="1" applyFill="1" applyBorder="1" applyAlignment="1" applyProtection="1">
      <alignment horizontal="left" vertical="center" wrapText="1"/>
    </xf>
    <xf numFmtId="0" fontId="13" fillId="7" borderId="11" xfId="0" applyFont="1" applyFill="1" applyBorder="1" applyAlignment="1" applyProtection="1">
      <alignment horizontal="left" vertical="top"/>
    </xf>
    <xf numFmtId="0" fontId="0" fillId="8" borderId="31" xfId="0" applyFont="1" applyFill="1" applyBorder="1" applyAlignment="1" applyProtection="1">
      <alignment horizontal="left" vertical="center" wrapText="1"/>
    </xf>
    <xf numFmtId="0" fontId="0" fillId="8" borderId="32" xfId="0" applyFont="1" applyFill="1" applyBorder="1" applyAlignment="1" applyProtection="1">
      <alignment horizontal="left" vertical="top"/>
    </xf>
    <xf numFmtId="0" fontId="0" fillId="8" borderId="28" xfId="0" applyFont="1" applyFill="1" applyBorder="1" applyAlignment="1" applyProtection="1">
      <alignment horizontal="left" vertical="top"/>
    </xf>
    <xf numFmtId="0" fontId="0" fillId="8" borderId="31" xfId="0" applyFont="1" applyFill="1" applyBorder="1" applyAlignment="1" applyProtection="1">
      <alignment horizontal="center" vertical="center" wrapText="1"/>
    </xf>
    <xf numFmtId="0" fontId="0" fillId="8" borderId="28" xfId="0" applyFont="1" applyFill="1" applyBorder="1" applyAlignment="1" applyProtection="1">
      <alignment horizontal="center" vertical="center" wrapText="1"/>
    </xf>
    <xf numFmtId="0" fontId="0" fillId="8" borderId="34" xfId="0" applyFont="1" applyFill="1" applyBorder="1" applyAlignment="1" applyProtection="1">
      <alignment horizontal="center" vertical="center" wrapText="1"/>
    </xf>
    <xf numFmtId="0" fontId="0" fillId="8" borderId="33" xfId="0" applyFont="1" applyFill="1" applyBorder="1" applyAlignment="1" applyProtection="1">
      <alignment horizontal="left" vertical="center"/>
    </xf>
    <xf numFmtId="0" fontId="0" fillId="8" borderId="34" xfId="0" applyFont="1" applyFill="1" applyBorder="1" applyAlignment="1" applyProtection="1">
      <alignment horizontal="left" vertical="top"/>
    </xf>
    <xf numFmtId="0" fontId="1"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top"/>
      <protection locked="0"/>
    </xf>
    <xf numFmtId="0" fontId="1" fillId="2" borderId="20" xfId="0" applyFont="1" applyFill="1" applyBorder="1" applyAlignment="1" applyProtection="1">
      <alignment horizontal="center" vertical="top"/>
      <protection locked="0"/>
    </xf>
    <xf numFmtId="0" fontId="1" fillId="2" borderId="17" xfId="0" applyFont="1" applyFill="1" applyBorder="1" applyAlignment="1" applyProtection="1">
      <alignment horizontal="center" vertical="top"/>
      <protection locked="0"/>
    </xf>
    <xf numFmtId="0" fontId="1" fillId="8" borderId="44" xfId="0" applyFont="1" applyFill="1" applyBorder="1" applyAlignment="1" applyProtection="1">
      <alignment horizontal="left" vertical="center" wrapText="1"/>
    </xf>
    <xf numFmtId="0" fontId="1" fillId="8" borderId="45" xfId="0" applyFont="1" applyFill="1" applyBorder="1" applyAlignment="1" applyProtection="1">
      <alignment horizontal="left" vertical="top"/>
    </xf>
    <xf numFmtId="0" fontId="1" fillId="8" borderId="46" xfId="0" applyFont="1" applyFill="1" applyBorder="1" applyAlignment="1" applyProtection="1">
      <alignment horizontal="left" vertical="top"/>
    </xf>
    <xf numFmtId="0" fontId="1" fillId="2" borderId="10" xfId="0" applyNumberFormat="1" applyFont="1" applyFill="1" applyBorder="1" applyAlignment="1" applyProtection="1">
      <alignment horizontal="right" vertical="center" wrapText="1"/>
      <protection locked="0"/>
    </xf>
    <xf numFmtId="0" fontId="1" fillId="2" borderId="1" xfId="0" applyNumberFormat="1" applyFont="1" applyFill="1" applyBorder="1" applyAlignment="1" applyProtection="1">
      <alignment horizontal="left" vertical="top"/>
      <protection locked="0"/>
    </xf>
    <xf numFmtId="43" fontId="1" fillId="2" borderId="9" xfId="1" applyFont="1" applyFill="1" applyBorder="1" applyAlignment="1" applyProtection="1">
      <alignment horizontal="center" vertical="center" wrapText="1"/>
    </xf>
    <xf numFmtId="43" fontId="1" fillId="2" borderId="10" xfId="1" applyFont="1" applyFill="1" applyBorder="1" applyAlignment="1" applyProtection="1">
      <alignment horizontal="center" vertical="center" wrapText="1"/>
    </xf>
    <xf numFmtId="0" fontId="20" fillId="7" borderId="36" xfId="0" applyFont="1" applyFill="1" applyBorder="1" applyAlignment="1">
      <alignment horizontal="left" vertical="center"/>
    </xf>
    <xf numFmtId="0" fontId="1" fillId="8" borderId="1" xfId="0" applyFont="1" applyFill="1" applyBorder="1" applyAlignment="1" applyProtection="1">
      <alignment horizontal="left" vertical="top"/>
    </xf>
    <xf numFmtId="0" fontId="1" fillId="2" borderId="9" xfId="0" applyFont="1" applyFill="1" applyBorder="1" applyAlignment="1" applyProtection="1">
      <alignment horizontal="center" vertical="top"/>
      <protection locked="0"/>
    </xf>
    <xf numFmtId="0" fontId="1" fillId="2" borderId="10" xfId="0" applyFont="1" applyFill="1" applyBorder="1" applyAlignment="1" applyProtection="1">
      <alignment horizontal="center" vertical="top"/>
      <protection locked="0"/>
    </xf>
    <xf numFmtId="172" fontId="1" fillId="2" borderId="35" xfId="0" applyNumberFormat="1"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9" fillId="0" borderId="0" xfId="0" applyFont="1" applyAlignment="1">
      <alignment horizontal="left" vertical="center" wrapText="1"/>
    </xf>
    <xf numFmtId="0" fontId="20" fillId="7" borderId="8" xfId="0" applyFont="1" applyFill="1" applyBorder="1" applyAlignment="1">
      <alignment horizontal="left" vertical="center" wrapText="1"/>
    </xf>
    <xf numFmtId="0" fontId="1" fillId="0" borderId="4"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protection locked="0"/>
    </xf>
    <xf numFmtId="0" fontId="1" fillId="8" borderId="15" xfId="0" applyFont="1" applyFill="1" applyBorder="1" applyAlignment="1" applyProtection="1">
      <alignment horizontal="left" vertical="center"/>
    </xf>
    <xf numFmtId="0" fontId="1" fillId="5" borderId="22" xfId="0" applyFont="1" applyFill="1" applyBorder="1" applyAlignment="1" applyProtection="1">
      <alignment horizontal="left" vertical="center"/>
      <protection locked="0"/>
    </xf>
    <xf numFmtId="0" fontId="1" fillId="5" borderId="23" xfId="0" applyFont="1" applyFill="1" applyBorder="1" applyAlignment="1" applyProtection="1">
      <alignment horizontal="left" vertical="center"/>
      <protection locked="0"/>
    </xf>
    <xf numFmtId="0" fontId="1" fillId="5" borderId="24" xfId="0" applyFont="1" applyFill="1" applyBorder="1" applyAlignment="1" applyProtection="1">
      <alignment horizontal="left" vertical="center"/>
      <protection locked="0"/>
    </xf>
    <xf numFmtId="0" fontId="15" fillId="8" borderId="36" xfId="0" applyFont="1" applyFill="1" applyBorder="1" applyAlignment="1" applyProtection="1">
      <alignment horizontal="left" vertical="center"/>
    </xf>
    <xf numFmtId="0" fontId="15" fillId="8" borderId="0" xfId="0" applyFont="1" applyFill="1" applyBorder="1" applyAlignment="1" applyProtection="1">
      <alignment horizontal="left" vertical="center"/>
    </xf>
    <xf numFmtId="0" fontId="15" fillId="8" borderId="37" xfId="0" applyFont="1" applyFill="1" applyBorder="1" applyAlignment="1" applyProtection="1">
      <alignment horizontal="left" vertical="center"/>
    </xf>
    <xf numFmtId="0" fontId="0" fillId="5" borderId="36" xfId="0" applyFont="1" applyFill="1" applyBorder="1" applyAlignment="1" applyProtection="1">
      <alignment horizontal="left" vertical="center"/>
      <protection locked="0"/>
    </xf>
    <xf numFmtId="0" fontId="0" fillId="5" borderId="37" xfId="0" applyFont="1" applyFill="1" applyBorder="1" applyAlignment="1" applyProtection="1">
      <alignment horizontal="left" vertical="center"/>
      <protection locked="0"/>
    </xf>
    <xf numFmtId="0" fontId="15" fillId="8" borderId="38" xfId="0" applyFont="1" applyFill="1" applyBorder="1" applyAlignment="1" applyProtection="1">
      <alignment horizontal="left" vertical="center"/>
    </xf>
    <xf numFmtId="0" fontId="1" fillId="8" borderId="31" xfId="0" applyFont="1" applyFill="1" applyBorder="1" applyAlignment="1" applyProtection="1">
      <alignment horizontal="left" vertical="center"/>
    </xf>
    <xf numFmtId="0" fontId="1" fillId="8" borderId="32" xfId="0" applyFont="1" applyFill="1" applyBorder="1" applyAlignment="1" applyProtection="1">
      <alignment horizontal="left" vertical="top"/>
    </xf>
    <xf numFmtId="0" fontId="1" fillId="8" borderId="28" xfId="0" applyFont="1" applyFill="1" applyBorder="1" applyAlignment="1" applyProtection="1">
      <alignment horizontal="left" vertical="top"/>
    </xf>
    <xf numFmtId="0" fontId="1" fillId="8" borderId="32" xfId="0" applyFont="1" applyFill="1" applyBorder="1" applyAlignment="1" applyProtection="1">
      <alignment horizontal="left" vertical="center"/>
    </xf>
    <xf numFmtId="0" fontId="1" fillId="8" borderId="28" xfId="0" applyFont="1" applyFill="1" applyBorder="1" applyAlignment="1" applyProtection="1">
      <alignment horizontal="left" vertical="center"/>
    </xf>
    <xf numFmtId="0" fontId="0" fillId="8" borderId="1" xfId="0" applyFont="1" applyFill="1" applyBorder="1" applyAlignment="1" applyProtection="1">
      <alignment horizontal="left" vertical="center"/>
    </xf>
    <xf numFmtId="0" fontId="1" fillId="3" borderId="11" xfId="0" applyFont="1" applyFill="1" applyBorder="1" applyAlignment="1" applyProtection="1">
      <alignment horizontal="left" vertical="top"/>
    </xf>
    <xf numFmtId="0" fontId="20" fillId="7" borderId="0" xfId="0" applyFont="1" applyFill="1" applyAlignment="1">
      <alignment horizontal="left" vertical="center"/>
    </xf>
    <xf numFmtId="0" fontId="1" fillId="8" borderId="22" xfId="0" applyFont="1" applyFill="1" applyBorder="1" applyAlignment="1" applyProtection="1">
      <alignment horizontal="left" vertical="center"/>
    </xf>
    <xf numFmtId="0" fontId="1" fillId="8" borderId="23" xfId="0" applyFont="1" applyFill="1" applyBorder="1" applyAlignment="1" applyProtection="1">
      <alignment horizontal="left" vertical="center"/>
    </xf>
    <xf numFmtId="0" fontId="1" fillId="8" borderId="24" xfId="0" applyFont="1" applyFill="1" applyBorder="1" applyAlignment="1" applyProtection="1">
      <alignment horizontal="left" vertical="center"/>
    </xf>
    <xf numFmtId="0" fontId="15" fillId="8" borderId="15" xfId="0" applyFont="1" applyFill="1" applyBorder="1" applyAlignment="1" applyProtection="1">
      <alignment horizontal="left" vertical="center"/>
    </xf>
    <xf numFmtId="0" fontId="1" fillId="2" borderId="5" xfId="0" applyFont="1" applyFill="1" applyBorder="1" applyAlignment="1" applyProtection="1">
      <alignment horizontal="left" vertical="center" wrapText="1"/>
    </xf>
    <xf numFmtId="0" fontId="1" fillId="3" borderId="5" xfId="0" applyFont="1" applyFill="1" applyBorder="1" applyAlignment="1" applyProtection="1">
      <alignment horizontal="left" vertical="top"/>
    </xf>
  </cellXfs>
  <cellStyles count="2">
    <cellStyle name="Komma" xfId="1" builtinId="3"/>
    <cellStyle name="Normal" xfId="0" builtinId="0"/>
  </cellStyles>
  <dxfs count="0"/>
  <tableStyles count="0" defaultTableStyle="TableStyleMedium9" defaultPivotStyle="PivotStyleLight16"/>
  <colors>
    <mruColors>
      <color rgb="FFD9DADA"/>
      <color rgb="FF003B5C"/>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7DF7-6A59-4242-B05A-EC563131137D}">
  <sheetPr>
    <pageSetUpPr fitToPage="1"/>
  </sheetPr>
  <dimension ref="A1:AJ93"/>
  <sheetViews>
    <sheetView showGridLines="0" tabSelected="1" workbookViewId="0">
      <selection activeCell="E4" sqref="E4:K4"/>
    </sheetView>
  </sheetViews>
  <sheetFormatPr baseColWidth="10" defaultColWidth="9.140625" defaultRowHeight="12.75" x14ac:dyDescent="0.2"/>
  <cols>
    <col min="1" max="1" width="3.42578125" style="7" customWidth="1"/>
    <col min="2" max="2" width="11.85546875" style="7" customWidth="1"/>
    <col min="3" max="3" width="8.85546875" style="7" customWidth="1"/>
    <col min="4" max="4" width="4.7109375" style="7" customWidth="1"/>
    <col min="5" max="5" width="11" style="7" customWidth="1"/>
    <col min="6" max="6" width="4.7109375" style="7" customWidth="1"/>
    <col min="7" max="7" width="12.140625" style="7" customWidth="1"/>
    <col min="8" max="8" width="13.5703125" style="7" customWidth="1"/>
    <col min="9" max="9" width="6.140625" style="7" customWidth="1"/>
    <col min="10" max="10" width="6.42578125" style="7" customWidth="1"/>
    <col min="11" max="11" width="11.28515625" style="7" customWidth="1"/>
    <col min="12" max="12" width="11.85546875" style="7" customWidth="1"/>
    <col min="13" max="13" width="4.140625" style="7" customWidth="1"/>
    <col min="14" max="14" width="9.140625" style="7"/>
    <col min="15" max="15" width="4.140625" style="7" customWidth="1"/>
    <col min="16" max="16" width="4" style="7" customWidth="1"/>
    <col min="17" max="17" width="6.140625" style="7" customWidth="1"/>
    <col min="18" max="18" width="4.140625" style="7" customWidth="1"/>
    <col min="19" max="19" width="11" style="7" customWidth="1"/>
    <col min="20" max="20" width="12.85546875" style="7" customWidth="1"/>
    <col min="21" max="21" width="12.7109375" style="7" customWidth="1"/>
    <col min="22" max="22" width="18.28515625" style="45" customWidth="1"/>
    <col min="23" max="23" width="18" style="45" customWidth="1"/>
    <col min="24" max="36" width="9.140625" style="45"/>
    <col min="37" max="16384" width="9.140625" style="7"/>
  </cols>
  <sheetData>
    <row r="1" spans="1:29" s="76" customFormat="1" ht="26.45" customHeight="1" x14ac:dyDescent="0.2">
      <c r="A1" s="108" t="s">
        <v>9</v>
      </c>
      <c r="B1" s="108"/>
      <c r="C1" s="108"/>
      <c r="D1" s="108"/>
      <c r="E1" s="108"/>
      <c r="F1" s="108"/>
      <c r="G1" s="108"/>
      <c r="H1" s="108"/>
      <c r="I1" s="108"/>
      <c r="J1" s="108"/>
      <c r="K1" s="108"/>
      <c r="L1" s="108"/>
      <c r="M1" s="108"/>
      <c r="N1" s="108"/>
      <c r="O1" s="108"/>
      <c r="P1" s="108"/>
      <c r="Q1" s="108"/>
      <c r="R1" s="108"/>
      <c r="S1" s="108"/>
      <c r="T1" s="109">
        <v>2021</v>
      </c>
      <c r="U1" s="109"/>
      <c r="V1" s="46"/>
      <c r="W1" s="46"/>
      <c r="X1" s="46"/>
      <c r="Y1" s="46"/>
      <c r="Z1" s="46"/>
      <c r="AA1" s="46"/>
      <c r="AB1" s="46"/>
      <c r="AC1" s="46"/>
    </row>
    <row r="2" spans="1:29" s="78" customFormat="1" ht="26.45" customHeight="1" x14ac:dyDescent="0.2">
      <c r="A2" s="332" t="s">
        <v>113</v>
      </c>
      <c r="B2" s="332"/>
      <c r="C2" s="332"/>
      <c r="D2" s="332"/>
      <c r="E2" s="332"/>
      <c r="F2" s="332"/>
      <c r="G2" s="332"/>
      <c r="H2" s="332"/>
      <c r="I2" s="332"/>
      <c r="J2" s="332"/>
      <c r="K2" s="332"/>
      <c r="L2" s="332"/>
      <c r="M2" s="332"/>
      <c r="N2" s="332"/>
      <c r="O2" s="332"/>
      <c r="P2" s="332"/>
      <c r="Q2" s="332"/>
      <c r="R2" s="332"/>
      <c r="S2" s="332"/>
      <c r="T2" s="332"/>
      <c r="U2" s="77"/>
      <c r="V2" s="59">
        <v>0.99998842592592585</v>
      </c>
      <c r="W2" s="60"/>
      <c r="X2" s="45"/>
      <c r="Y2" s="45"/>
      <c r="Z2" s="45"/>
      <c r="AA2" s="45"/>
      <c r="AB2" s="45"/>
      <c r="AC2" s="45"/>
    </row>
    <row r="3" spans="1:29" ht="16.5" customHeight="1" x14ac:dyDescent="0.2">
      <c r="A3" s="333" t="s">
        <v>109</v>
      </c>
      <c r="B3" s="333"/>
      <c r="C3" s="333"/>
      <c r="D3" s="333"/>
      <c r="E3" s="333"/>
      <c r="F3" s="333"/>
      <c r="G3" s="333"/>
      <c r="H3" s="333"/>
      <c r="I3" s="333"/>
      <c r="J3" s="333"/>
      <c r="K3" s="333"/>
      <c r="L3" s="333"/>
      <c r="M3" s="333"/>
      <c r="N3" s="333"/>
      <c r="O3" s="333"/>
      <c r="P3" s="333"/>
      <c r="Q3" s="333"/>
      <c r="R3" s="333"/>
      <c r="S3" s="333"/>
      <c r="T3" s="333"/>
      <c r="U3" s="333"/>
      <c r="V3" s="59"/>
      <c r="W3" s="60"/>
    </row>
    <row r="4" spans="1:29" ht="16.7" customHeight="1" x14ac:dyDescent="0.2">
      <c r="A4" s="119" t="s">
        <v>65</v>
      </c>
      <c r="B4" s="119"/>
      <c r="C4" s="119"/>
      <c r="D4" s="119"/>
      <c r="E4" s="120"/>
      <c r="F4" s="120"/>
      <c r="G4" s="120"/>
      <c r="H4" s="120"/>
      <c r="I4" s="120"/>
      <c r="J4" s="120"/>
      <c r="K4" s="120"/>
      <c r="L4" s="110" t="s">
        <v>33</v>
      </c>
      <c r="M4" s="111"/>
      <c r="N4" s="112"/>
      <c r="O4" s="113"/>
      <c r="P4" s="114"/>
      <c r="Q4" s="79" t="s">
        <v>1</v>
      </c>
      <c r="R4" s="115"/>
      <c r="S4" s="116"/>
      <c r="T4" s="117" t="s">
        <v>74</v>
      </c>
      <c r="U4" s="118"/>
      <c r="V4" s="45" t="s">
        <v>106</v>
      </c>
      <c r="W4" s="45">
        <v>801</v>
      </c>
    </row>
    <row r="5" spans="1:29" ht="16.7" customHeight="1" x14ac:dyDescent="0.2">
      <c r="A5" s="126" t="s">
        <v>58</v>
      </c>
      <c r="B5" s="126"/>
      <c r="C5" s="126"/>
      <c r="D5" s="126"/>
      <c r="E5" s="127"/>
      <c r="F5" s="128"/>
      <c r="G5" s="128"/>
      <c r="H5" s="128"/>
      <c r="I5" s="128"/>
      <c r="J5" s="128"/>
      <c r="K5" s="129"/>
      <c r="L5" s="121" t="s">
        <v>56</v>
      </c>
      <c r="M5" s="122"/>
      <c r="N5" s="130"/>
      <c r="O5" s="131"/>
      <c r="P5" s="132"/>
      <c r="Q5" s="80" t="s">
        <v>1</v>
      </c>
      <c r="R5" s="133"/>
      <c r="S5" s="134"/>
      <c r="T5" s="135">
        <f>IF(OR(V5&lt;0,AB7&lt;0),0,+V5+AB7)</f>
        <v>0</v>
      </c>
      <c r="U5" s="136"/>
      <c r="V5" s="61">
        <f>+W11</f>
        <v>0</v>
      </c>
      <c r="X5" s="62" t="s">
        <v>81</v>
      </c>
      <c r="Y5" s="63" t="s">
        <v>82</v>
      </c>
      <c r="Z5" s="62" t="s">
        <v>83</v>
      </c>
      <c r="AA5" s="64"/>
      <c r="AB5" s="65"/>
    </row>
    <row r="6" spans="1:29" ht="16.7" customHeight="1" x14ac:dyDescent="0.2">
      <c r="A6" s="137" t="s">
        <v>110</v>
      </c>
      <c r="B6" s="138"/>
      <c r="C6" s="138"/>
      <c r="D6" s="138"/>
      <c r="E6" s="138"/>
      <c r="F6" s="138"/>
      <c r="G6" s="138"/>
      <c r="H6" s="138"/>
      <c r="I6" s="138"/>
      <c r="J6" s="138"/>
      <c r="K6" s="138"/>
      <c r="L6" s="138"/>
      <c r="M6" s="138"/>
      <c r="N6" s="138"/>
      <c r="O6" s="138"/>
      <c r="P6" s="138"/>
      <c r="Q6" s="138"/>
      <c r="R6" s="138"/>
      <c r="S6" s="138"/>
      <c r="T6" s="138"/>
      <c r="U6" s="139"/>
      <c r="V6" s="61"/>
      <c r="X6" s="62"/>
      <c r="Y6" s="63"/>
      <c r="Z6" s="62"/>
      <c r="AA6" s="64"/>
      <c r="AB6" s="65"/>
    </row>
    <row r="7" spans="1:29" ht="16.7" customHeight="1" x14ac:dyDescent="0.2">
      <c r="A7" s="119" t="s">
        <v>50</v>
      </c>
      <c r="B7" s="119"/>
      <c r="C7" s="119"/>
      <c r="D7" s="119"/>
      <c r="E7" s="140"/>
      <c r="F7" s="141"/>
      <c r="G7" s="141"/>
      <c r="H7" s="141"/>
      <c r="I7" s="141"/>
      <c r="J7" s="141"/>
      <c r="K7" s="142"/>
      <c r="L7" s="121" t="s">
        <v>49</v>
      </c>
      <c r="M7" s="122"/>
      <c r="N7" s="123"/>
      <c r="O7" s="124"/>
      <c r="P7" s="124"/>
      <c r="Q7" s="124"/>
      <c r="R7" s="124"/>
      <c r="S7" s="124"/>
      <c r="T7" s="124"/>
      <c r="U7" s="125"/>
      <c r="V7" s="66">
        <f>+X11+Y12</f>
        <v>0</v>
      </c>
      <c r="X7" s="61">
        <f>IF(V7&lt;6,1,0)</f>
        <v>1</v>
      </c>
      <c r="Y7" s="61">
        <f>IF(V7&lt;=12,IF(V7&gt;=6,1,0),0)</f>
        <v>0</v>
      </c>
      <c r="Z7" s="61">
        <f>IF(V7&gt;12,1,0)</f>
        <v>0</v>
      </c>
      <c r="AA7" s="64"/>
      <c r="AB7" s="65">
        <f>+Y7+Z7</f>
        <v>0</v>
      </c>
      <c r="AC7" s="45" t="s">
        <v>103</v>
      </c>
    </row>
    <row r="8" spans="1:29" ht="16.7" customHeight="1" x14ac:dyDescent="0.2">
      <c r="A8" s="119" t="s">
        <v>76</v>
      </c>
      <c r="B8" s="119"/>
      <c r="C8" s="119"/>
      <c r="D8" s="119"/>
      <c r="E8" s="143"/>
      <c r="F8" s="144"/>
      <c r="G8" s="144"/>
      <c r="H8" s="144"/>
      <c r="I8" s="144"/>
      <c r="J8" s="144"/>
      <c r="K8" s="145"/>
      <c r="L8" s="121" t="s">
        <v>10</v>
      </c>
      <c r="M8" s="122"/>
      <c r="N8" s="123"/>
      <c r="O8" s="124"/>
      <c r="P8" s="124"/>
      <c r="Q8" s="124"/>
      <c r="R8" s="124"/>
      <c r="S8" s="124"/>
      <c r="T8" s="124"/>
      <c r="U8" s="125"/>
      <c r="V8" s="67">
        <f>+N4+R4</f>
        <v>0</v>
      </c>
      <c r="X8" s="61">
        <f>IF(V7&lt;6,1,0)</f>
        <v>1</v>
      </c>
      <c r="Y8" s="61">
        <f>IF(V7&lt;12,IF(V7&gt;=6,1,0),0)</f>
        <v>0</v>
      </c>
      <c r="Z8" s="61">
        <f>IF(V7&gt;=12,1,0)</f>
        <v>0</v>
      </c>
      <c r="AB8" s="65">
        <f>+Y8+Z8</f>
        <v>0</v>
      </c>
      <c r="AC8" s="45" t="s">
        <v>107</v>
      </c>
    </row>
    <row r="9" spans="1:29" ht="16.7" customHeight="1" x14ac:dyDescent="0.2">
      <c r="A9" s="119" t="s">
        <v>61</v>
      </c>
      <c r="B9" s="119"/>
      <c r="C9" s="119"/>
      <c r="D9" s="119"/>
      <c r="E9" s="334"/>
      <c r="F9" s="334"/>
      <c r="G9" s="334"/>
      <c r="H9" s="334"/>
      <c r="I9" s="334"/>
      <c r="J9" s="334"/>
      <c r="K9" s="334"/>
      <c r="L9" s="334"/>
      <c r="M9" s="334"/>
      <c r="N9" s="334"/>
      <c r="O9" s="334"/>
      <c r="P9" s="334"/>
      <c r="Q9" s="334"/>
      <c r="R9" s="334"/>
      <c r="S9" s="334"/>
      <c r="T9" s="334"/>
      <c r="U9" s="335"/>
      <c r="V9" s="67">
        <f>+N5+R5</f>
        <v>0</v>
      </c>
      <c r="W9" s="67">
        <f>+V9-V8</f>
        <v>0</v>
      </c>
    </row>
    <row r="10" spans="1:29" ht="16.5" customHeight="1" x14ac:dyDescent="0.2">
      <c r="A10" s="153"/>
      <c r="B10" s="154"/>
      <c r="C10" s="154"/>
      <c r="D10" s="154"/>
      <c r="E10" s="155"/>
      <c r="F10" s="155"/>
      <c r="G10" s="155"/>
      <c r="H10" s="155"/>
      <c r="I10" s="155"/>
      <c r="J10" s="155"/>
      <c r="K10" s="155"/>
      <c r="L10" s="155"/>
      <c r="M10" s="155"/>
      <c r="N10" s="155"/>
      <c r="O10" s="155"/>
      <c r="P10" s="155"/>
      <c r="Q10" s="155"/>
      <c r="R10" s="155"/>
      <c r="S10" s="155"/>
      <c r="T10" s="155"/>
      <c r="U10" s="156"/>
      <c r="W10" s="68">
        <f>+W9</f>
        <v>0</v>
      </c>
    </row>
    <row r="11" spans="1:29" ht="16.5" customHeight="1" x14ac:dyDescent="0.2">
      <c r="A11" s="157" t="s">
        <v>52</v>
      </c>
      <c r="B11" s="158"/>
      <c r="C11" s="158"/>
      <c r="D11" s="158"/>
      <c r="E11" s="158"/>
      <c r="F11" s="158"/>
      <c r="G11" s="158"/>
      <c r="H11" s="158"/>
      <c r="I11" s="158"/>
      <c r="J11" s="158"/>
      <c r="K11" s="158"/>
      <c r="L11" s="158"/>
      <c r="M11" s="158"/>
      <c r="N11" s="158"/>
      <c r="O11" s="158"/>
      <c r="P11" s="158"/>
      <c r="Q11" s="158"/>
      <c r="R11" s="158"/>
      <c r="S11" s="158"/>
      <c r="T11" s="158"/>
      <c r="U11" s="159"/>
      <c r="W11" s="45">
        <f>IF(W10&lt;0,0,DAY(W10))</f>
        <v>0</v>
      </c>
      <c r="X11" s="69">
        <f>IF(W9&lt;0,0,HOUR(W10))</f>
        <v>0</v>
      </c>
    </row>
    <row r="12" spans="1:29" ht="15.95" customHeight="1" x14ac:dyDescent="0.2">
      <c r="A12" s="160" t="s">
        <v>43</v>
      </c>
      <c r="B12" s="161"/>
      <c r="C12" s="160" t="s">
        <v>30</v>
      </c>
      <c r="D12" s="161"/>
      <c r="E12" s="162"/>
      <c r="F12" s="161"/>
      <c r="G12" s="161"/>
      <c r="H12" s="162" t="s">
        <v>28</v>
      </c>
      <c r="I12" s="161"/>
      <c r="J12" s="161"/>
      <c r="K12" s="81" t="s">
        <v>43</v>
      </c>
      <c r="L12" s="160" t="s">
        <v>57</v>
      </c>
      <c r="M12" s="161"/>
      <c r="N12" s="161"/>
      <c r="O12" s="160" t="s">
        <v>45</v>
      </c>
      <c r="P12" s="161"/>
      <c r="Q12" s="161"/>
      <c r="R12" s="146" t="s">
        <v>72</v>
      </c>
      <c r="S12" s="147"/>
      <c r="T12" s="81" t="s">
        <v>14</v>
      </c>
      <c r="U12" s="82" t="s">
        <v>55</v>
      </c>
      <c r="V12" s="45">
        <f>IF(OR(R4&lt;=0,R5&lt;=0),0,MINUTE(W9))</f>
        <v>0</v>
      </c>
      <c r="W12" s="61">
        <f>MINUTE(W9)</f>
        <v>0</v>
      </c>
      <c r="X12" s="45">
        <f>+W12/60</f>
        <v>0</v>
      </c>
      <c r="Y12" s="45">
        <f>+V12/60</f>
        <v>0</v>
      </c>
    </row>
    <row r="13" spans="1:29" ht="15.95" customHeight="1" x14ac:dyDescent="0.2">
      <c r="A13" s="150" t="s">
        <v>24</v>
      </c>
      <c r="B13" s="151"/>
      <c r="C13" s="152" t="s">
        <v>111</v>
      </c>
      <c r="D13" s="151"/>
      <c r="E13" s="152" t="s">
        <v>19</v>
      </c>
      <c r="F13" s="151"/>
      <c r="G13" s="151"/>
      <c r="H13" s="152" t="s">
        <v>23</v>
      </c>
      <c r="I13" s="151"/>
      <c r="J13" s="151"/>
      <c r="K13" s="83" t="s">
        <v>29</v>
      </c>
      <c r="L13" s="150" t="s">
        <v>42</v>
      </c>
      <c r="M13" s="151"/>
      <c r="N13" s="151"/>
      <c r="O13" s="150" t="s">
        <v>26</v>
      </c>
      <c r="P13" s="151"/>
      <c r="Q13" s="151"/>
      <c r="R13" s="148"/>
      <c r="S13" s="149"/>
      <c r="T13" s="83" t="s">
        <v>59</v>
      </c>
      <c r="U13" s="83" t="s">
        <v>41</v>
      </c>
    </row>
    <row r="14" spans="1:29" ht="16.7" customHeight="1" x14ac:dyDescent="0.2">
      <c r="A14" s="165"/>
      <c r="B14" s="166"/>
      <c r="C14" s="167"/>
      <c r="D14" s="168"/>
      <c r="E14" s="169"/>
      <c r="F14" s="170"/>
      <c r="G14" s="170"/>
      <c r="H14" s="169"/>
      <c r="I14" s="170"/>
      <c r="J14" s="170"/>
      <c r="K14" s="74"/>
      <c r="L14" s="169"/>
      <c r="M14" s="170"/>
      <c r="N14" s="170"/>
      <c r="O14" s="171"/>
      <c r="P14" s="172"/>
      <c r="Q14" s="172"/>
      <c r="R14" s="163"/>
      <c r="S14" s="164"/>
      <c r="T14" s="73"/>
      <c r="U14" s="74"/>
    </row>
    <row r="15" spans="1:29" ht="16.7" customHeight="1" x14ac:dyDescent="0.2">
      <c r="A15" s="165"/>
      <c r="B15" s="166"/>
      <c r="C15" s="167"/>
      <c r="D15" s="168"/>
      <c r="E15" s="169"/>
      <c r="F15" s="170"/>
      <c r="G15" s="170"/>
      <c r="H15" s="169"/>
      <c r="I15" s="170"/>
      <c r="J15" s="170"/>
      <c r="K15" s="74"/>
      <c r="L15" s="169"/>
      <c r="M15" s="170"/>
      <c r="N15" s="170"/>
      <c r="O15" s="171"/>
      <c r="P15" s="172"/>
      <c r="Q15" s="172"/>
      <c r="R15" s="163"/>
      <c r="S15" s="164"/>
      <c r="T15" s="73"/>
      <c r="U15" s="74"/>
    </row>
    <row r="16" spans="1:29" ht="16.7" customHeight="1" x14ac:dyDescent="0.2">
      <c r="A16" s="165"/>
      <c r="B16" s="166"/>
      <c r="C16" s="167"/>
      <c r="D16" s="168"/>
      <c r="E16" s="169"/>
      <c r="F16" s="170"/>
      <c r="G16" s="170"/>
      <c r="H16" s="169"/>
      <c r="I16" s="170"/>
      <c r="J16" s="170"/>
      <c r="K16" s="74"/>
      <c r="L16" s="169"/>
      <c r="M16" s="170"/>
      <c r="N16" s="170"/>
      <c r="O16" s="171"/>
      <c r="P16" s="172"/>
      <c r="Q16" s="172"/>
      <c r="R16" s="163"/>
      <c r="S16" s="164"/>
      <c r="T16" s="73"/>
      <c r="U16" s="74"/>
    </row>
    <row r="17" spans="1:21" ht="16.7" customHeight="1" x14ac:dyDescent="0.2">
      <c r="A17" s="165"/>
      <c r="B17" s="166"/>
      <c r="C17" s="167"/>
      <c r="D17" s="168"/>
      <c r="E17" s="169"/>
      <c r="F17" s="170"/>
      <c r="G17" s="170"/>
      <c r="H17" s="169"/>
      <c r="I17" s="170"/>
      <c r="J17" s="170"/>
      <c r="K17" s="74"/>
      <c r="L17" s="169"/>
      <c r="M17" s="170"/>
      <c r="N17" s="170"/>
      <c r="O17" s="171"/>
      <c r="P17" s="172"/>
      <c r="Q17" s="172"/>
      <c r="R17" s="163"/>
      <c r="S17" s="164"/>
      <c r="T17" s="73"/>
      <c r="U17" s="74"/>
    </row>
    <row r="18" spans="1:21" ht="16.7" customHeight="1" x14ac:dyDescent="0.2">
      <c r="A18" s="165"/>
      <c r="B18" s="166"/>
      <c r="C18" s="167"/>
      <c r="D18" s="168"/>
      <c r="E18" s="169"/>
      <c r="F18" s="170"/>
      <c r="G18" s="170"/>
      <c r="H18" s="169"/>
      <c r="I18" s="170"/>
      <c r="J18" s="170"/>
      <c r="K18" s="74"/>
      <c r="L18" s="169"/>
      <c r="M18" s="170"/>
      <c r="N18" s="170"/>
      <c r="O18" s="171"/>
      <c r="P18" s="172"/>
      <c r="Q18" s="172"/>
      <c r="R18" s="163"/>
      <c r="S18" s="164"/>
      <c r="T18" s="73"/>
      <c r="U18" s="74"/>
    </row>
    <row r="19" spans="1:21" ht="16.7" customHeight="1" x14ac:dyDescent="0.2">
      <c r="A19" s="165"/>
      <c r="B19" s="166"/>
      <c r="C19" s="167"/>
      <c r="D19" s="168"/>
      <c r="E19" s="169"/>
      <c r="F19" s="170"/>
      <c r="G19" s="170"/>
      <c r="H19" s="169"/>
      <c r="I19" s="170"/>
      <c r="J19" s="170"/>
      <c r="K19" s="74"/>
      <c r="L19" s="169"/>
      <c r="M19" s="170"/>
      <c r="N19" s="170"/>
      <c r="O19" s="171"/>
      <c r="P19" s="172"/>
      <c r="Q19" s="172"/>
      <c r="R19" s="163"/>
      <c r="S19" s="164"/>
      <c r="T19" s="73"/>
      <c r="U19" s="74"/>
    </row>
    <row r="20" spans="1:21" ht="16.7" customHeight="1" x14ac:dyDescent="0.2">
      <c r="A20" s="165"/>
      <c r="B20" s="166"/>
      <c r="C20" s="167"/>
      <c r="D20" s="168"/>
      <c r="E20" s="169"/>
      <c r="F20" s="170"/>
      <c r="G20" s="170"/>
      <c r="H20" s="169"/>
      <c r="I20" s="170"/>
      <c r="J20" s="170"/>
      <c r="K20" s="74"/>
      <c r="L20" s="169"/>
      <c r="M20" s="170"/>
      <c r="N20" s="170"/>
      <c r="O20" s="171"/>
      <c r="P20" s="172"/>
      <c r="Q20" s="172"/>
      <c r="R20" s="163"/>
      <c r="S20" s="164"/>
      <c r="T20" s="73"/>
      <c r="U20" s="74"/>
    </row>
    <row r="21" spans="1:21" ht="16.7" customHeight="1" x14ac:dyDescent="0.2">
      <c r="A21" s="165"/>
      <c r="B21" s="166"/>
      <c r="C21" s="167"/>
      <c r="D21" s="168"/>
      <c r="E21" s="169"/>
      <c r="F21" s="170"/>
      <c r="G21" s="170"/>
      <c r="H21" s="169"/>
      <c r="I21" s="170"/>
      <c r="J21" s="170"/>
      <c r="K21" s="74"/>
      <c r="L21" s="169"/>
      <c r="M21" s="170"/>
      <c r="N21" s="170"/>
      <c r="O21" s="171"/>
      <c r="P21" s="172"/>
      <c r="Q21" s="172"/>
      <c r="R21" s="163"/>
      <c r="S21" s="164"/>
      <c r="T21" s="73"/>
      <c r="U21" s="74"/>
    </row>
    <row r="22" spans="1:21" ht="16.7" customHeight="1" x14ac:dyDescent="0.2">
      <c r="A22" s="165"/>
      <c r="B22" s="166"/>
      <c r="C22" s="167"/>
      <c r="D22" s="168"/>
      <c r="E22" s="169"/>
      <c r="F22" s="170"/>
      <c r="G22" s="170"/>
      <c r="H22" s="169"/>
      <c r="I22" s="170"/>
      <c r="J22" s="170"/>
      <c r="K22" s="74"/>
      <c r="L22" s="169"/>
      <c r="M22" s="170"/>
      <c r="N22" s="170"/>
      <c r="O22" s="171"/>
      <c r="P22" s="172"/>
      <c r="Q22" s="172"/>
      <c r="R22" s="163"/>
      <c r="S22" s="164"/>
      <c r="T22" s="73"/>
      <c r="U22" s="74"/>
    </row>
    <row r="23" spans="1:21" ht="16.7" customHeight="1" x14ac:dyDescent="0.2">
      <c r="A23" s="165"/>
      <c r="B23" s="166"/>
      <c r="C23" s="167"/>
      <c r="D23" s="168"/>
      <c r="E23" s="169"/>
      <c r="F23" s="170"/>
      <c r="G23" s="170"/>
      <c r="H23" s="169"/>
      <c r="I23" s="170"/>
      <c r="J23" s="170"/>
      <c r="K23" s="74"/>
      <c r="L23" s="169"/>
      <c r="M23" s="170"/>
      <c r="N23" s="170"/>
      <c r="O23" s="171"/>
      <c r="P23" s="172"/>
      <c r="Q23" s="172"/>
      <c r="R23" s="163"/>
      <c r="S23" s="164"/>
      <c r="T23" s="73"/>
      <c r="U23" s="74"/>
    </row>
    <row r="24" spans="1:21" ht="16.7" customHeight="1" x14ac:dyDescent="0.2">
      <c r="A24" s="165"/>
      <c r="B24" s="166"/>
      <c r="C24" s="167"/>
      <c r="D24" s="168"/>
      <c r="E24" s="169"/>
      <c r="F24" s="170"/>
      <c r="G24" s="170"/>
      <c r="H24" s="169"/>
      <c r="I24" s="170"/>
      <c r="J24" s="170"/>
      <c r="K24" s="74"/>
      <c r="L24" s="169"/>
      <c r="M24" s="170"/>
      <c r="N24" s="170"/>
      <c r="O24" s="171"/>
      <c r="P24" s="172"/>
      <c r="Q24" s="172"/>
      <c r="R24" s="163"/>
      <c r="S24" s="164"/>
      <c r="T24" s="73"/>
      <c r="U24" s="74"/>
    </row>
    <row r="25" spans="1:21" ht="15.95" customHeight="1" x14ac:dyDescent="0.2">
      <c r="A25" s="187"/>
      <c r="B25" s="178"/>
      <c r="C25" s="178"/>
      <c r="D25" s="178"/>
      <c r="E25" s="178"/>
      <c r="F25" s="178"/>
      <c r="G25" s="178"/>
      <c r="H25" s="178"/>
      <c r="I25" s="178"/>
      <c r="J25" s="178"/>
      <c r="K25" s="178"/>
      <c r="L25" s="121" t="s">
        <v>18</v>
      </c>
      <c r="M25" s="188"/>
      <c r="N25" s="188"/>
      <c r="O25" s="189">
        <f>SUM(O13:Q24)</f>
        <v>0</v>
      </c>
      <c r="P25" s="190"/>
      <c r="Q25" s="190"/>
      <c r="R25" s="191" t="s">
        <v>18</v>
      </c>
      <c r="S25" s="192"/>
      <c r="T25" s="72">
        <f>SUM(T13:T24)</f>
        <v>0</v>
      </c>
      <c r="U25" s="84"/>
    </row>
    <row r="26" spans="1:21" ht="15.95" customHeight="1" x14ac:dyDescent="0.2">
      <c r="A26" s="187"/>
      <c r="B26" s="178"/>
      <c r="C26" s="178"/>
      <c r="D26" s="178"/>
      <c r="E26" s="178"/>
      <c r="F26" s="178"/>
      <c r="G26" s="178"/>
      <c r="H26" s="178"/>
      <c r="I26" s="178"/>
      <c r="J26" s="178"/>
      <c r="K26" s="178"/>
      <c r="L26" s="121" t="s">
        <v>20</v>
      </c>
      <c r="M26" s="188"/>
      <c r="N26" s="188"/>
      <c r="O26" s="171"/>
      <c r="P26" s="172"/>
      <c r="Q26" s="172"/>
      <c r="R26" s="193"/>
      <c r="S26" s="194"/>
      <c r="T26" s="194"/>
      <c r="U26" s="195"/>
    </row>
    <row r="27" spans="1:21" ht="16.5" customHeight="1" x14ac:dyDescent="0.2">
      <c r="A27" s="173"/>
      <c r="B27" s="155"/>
      <c r="C27" s="155"/>
      <c r="D27" s="155"/>
      <c r="E27" s="155"/>
      <c r="F27" s="155"/>
      <c r="G27" s="155"/>
      <c r="H27" s="155"/>
      <c r="I27" s="155"/>
      <c r="J27" s="155"/>
      <c r="K27" s="155"/>
      <c r="L27" s="155"/>
      <c r="M27" s="155"/>
      <c r="N27" s="155"/>
      <c r="O27" s="155"/>
      <c r="P27" s="155"/>
      <c r="Q27" s="155"/>
      <c r="R27" s="155"/>
      <c r="S27" s="155"/>
      <c r="T27" s="155"/>
      <c r="U27" s="155"/>
    </row>
    <row r="28" spans="1:21" ht="16.5" customHeight="1" x14ac:dyDescent="0.2">
      <c r="A28" s="196" t="s">
        <v>51</v>
      </c>
      <c r="B28" s="138"/>
      <c r="C28" s="138"/>
      <c r="D28" s="138"/>
      <c r="E28" s="138"/>
      <c r="F28" s="138"/>
      <c r="G28" s="138"/>
      <c r="H28" s="138"/>
      <c r="I28" s="138"/>
      <c r="J28" s="138"/>
      <c r="K28" s="138"/>
      <c r="L28" s="138"/>
      <c r="M28" s="138"/>
      <c r="N28" s="138"/>
      <c r="O28" s="138"/>
      <c r="P28" s="138"/>
      <c r="Q28" s="138"/>
      <c r="R28" s="138"/>
      <c r="S28" s="138"/>
      <c r="T28" s="138"/>
      <c r="U28" s="138"/>
    </row>
    <row r="29" spans="1:21" ht="16.7" customHeight="1" x14ac:dyDescent="0.2">
      <c r="A29" s="174"/>
      <c r="B29" s="175"/>
      <c r="C29" s="175"/>
      <c r="D29" s="175"/>
      <c r="E29" s="175"/>
      <c r="F29" s="175"/>
      <c r="G29" s="175"/>
      <c r="H29" s="175"/>
      <c r="I29" s="175"/>
      <c r="J29" s="175"/>
      <c r="K29" s="175"/>
      <c r="L29" s="175"/>
      <c r="M29" s="175"/>
      <c r="N29" s="176"/>
      <c r="O29" s="177" t="s">
        <v>4</v>
      </c>
      <c r="P29" s="178"/>
      <c r="Q29" s="178"/>
      <c r="R29" s="179" t="s">
        <v>47</v>
      </c>
      <c r="S29" s="177"/>
      <c r="T29" s="85" t="s">
        <v>0</v>
      </c>
      <c r="U29" s="85" t="s">
        <v>6</v>
      </c>
    </row>
    <row r="30" spans="1:21" ht="15.95" customHeight="1" x14ac:dyDescent="0.2">
      <c r="A30" s="180" t="s">
        <v>51</v>
      </c>
      <c r="B30" s="181"/>
      <c r="C30" s="181"/>
      <c r="D30" s="181"/>
      <c r="E30" s="181"/>
      <c r="F30" s="181"/>
      <c r="G30" s="181"/>
      <c r="H30" s="181"/>
      <c r="I30" s="181"/>
      <c r="J30" s="181"/>
      <c r="K30" s="181"/>
      <c r="L30" s="181"/>
      <c r="M30" s="181"/>
      <c r="N30" s="182"/>
      <c r="O30" s="183"/>
      <c r="P30" s="184"/>
      <c r="Q30" s="184"/>
      <c r="R30" s="185"/>
      <c r="S30" s="186"/>
      <c r="T30" s="9">
        <f>+O30*R30</f>
        <v>0</v>
      </c>
      <c r="U30" s="5"/>
    </row>
    <row r="31" spans="1:21" ht="15.2" customHeight="1" x14ac:dyDescent="0.2">
      <c r="A31" s="205" t="s">
        <v>51</v>
      </c>
      <c r="B31" s="206"/>
      <c r="C31" s="206"/>
      <c r="D31" s="206"/>
      <c r="E31" s="206"/>
      <c r="F31" s="206"/>
      <c r="G31" s="206"/>
      <c r="H31" s="206"/>
      <c r="I31" s="206"/>
      <c r="J31" s="206"/>
      <c r="K31" s="206"/>
      <c r="L31" s="206"/>
      <c r="M31" s="206"/>
      <c r="N31" s="207"/>
      <c r="O31" s="183"/>
      <c r="P31" s="184"/>
      <c r="Q31" s="184"/>
      <c r="R31" s="185"/>
      <c r="S31" s="186"/>
      <c r="T31" s="9">
        <f>+O31*R31</f>
        <v>0</v>
      </c>
      <c r="U31" s="5"/>
    </row>
    <row r="32" spans="1:21" ht="16.7" customHeight="1" x14ac:dyDescent="0.2">
      <c r="A32" s="208" t="s">
        <v>13</v>
      </c>
      <c r="B32" s="209"/>
      <c r="C32" s="209"/>
      <c r="D32" s="210" t="s">
        <v>15</v>
      </c>
      <c r="E32" s="211"/>
      <c r="F32" s="211"/>
      <c r="G32" s="211"/>
      <c r="H32" s="169"/>
      <c r="I32" s="170"/>
      <c r="J32" s="170"/>
      <c r="K32" s="170"/>
      <c r="L32" s="170"/>
      <c r="M32" s="170"/>
      <c r="N32" s="170"/>
      <c r="O32" s="183"/>
      <c r="P32" s="184"/>
      <c r="Q32" s="184"/>
      <c r="R32" s="212">
        <v>1</v>
      </c>
      <c r="S32" s="213"/>
      <c r="T32" s="9">
        <f>+O32*R32</f>
        <v>0</v>
      </c>
      <c r="U32" s="5"/>
    </row>
    <row r="33" spans="1:36" ht="15.95" customHeight="1" x14ac:dyDescent="0.2">
      <c r="A33" s="197" t="s">
        <v>46</v>
      </c>
      <c r="B33" s="198"/>
      <c r="C33" s="198"/>
      <c r="D33" s="199" t="s">
        <v>71</v>
      </c>
      <c r="E33" s="199"/>
      <c r="F33" s="199"/>
      <c r="G33" s="200"/>
      <c r="H33" s="201"/>
      <c r="I33" s="201"/>
      <c r="J33" s="201"/>
      <c r="K33" s="201"/>
      <c r="L33" s="201"/>
      <c r="M33" s="201"/>
      <c r="N33" s="202"/>
      <c r="O33" s="183"/>
      <c r="P33" s="184"/>
      <c r="Q33" s="184"/>
      <c r="R33" s="203"/>
      <c r="S33" s="204"/>
      <c r="T33" s="9">
        <f>+O33*R33</f>
        <v>0</v>
      </c>
      <c r="U33" s="5"/>
    </row>
    <row r="34" spans="1:36" ht="10.7" customHeight="1" x14ac:dyDescent="0.2">
      <c r="A34" s="153"/>
      <c r="B34" s="154"/>
      <c r="C34" s="154"/>
      <c r="D34" s="154"/>
      <c r="E34" s="154"/>
      <c r="F34" s="154"/>
      <c r="G34" s="154"/>
      <c r="H34" s="155"/>
      <c r="I34" s="155"/>
      <c r="J34" s="155"/>
      <c r="K34" s="155"/>
      <c r="L34" s="155"/>
      <c r="M34" s="155"/>
      <c r="N34" s="155"/>
      <c r="O34" s="155"/>
      <c r="P34" s="155"/>
      <c r="Q34" s="155"/>
      <c r="R34" s="155"/>
      <c r="S34" s="155"/>
      <c r="T34" s="155"/>
      <c r="U34" s="155"/>
    </row>
    <row r="35" spans="1:36" ht="16.5" customHeight="1" x14ac:dyDescent="0.2">
      <c r="A35" s="173"/>
      <c r="B35" s="155"/>
      <c r="C35" s="155"/>
      <c r="D35" s="155"/>
      <c r="E35" s="155"/>
      <c r="F35" s="155"/>
      <c r="G35" s="155"/>
      <c r="H35" s="155"/>
      <c r="I35" s="155"/>
      <c r="J35" s="155"/>
      <c r="K35" s="155"/>
      <c r="L35" s="155"/>
      <c r="M35" s="155"/>
      <c r="N35" s="155"/>
      <c r="O35" s="155"/>
      <c r="P35" s="155"/>
      <c r="Q35" s="155"/>
      <c r="R35" s="155"/>
      <c r="S35" s="155"/>
      <c r="T35" s="155"/>
      <c r="U35" s="155"/>
    </row>
    <row r="36" spans="1:36" ht="16.5" customHeight="1" x14ac:dyDescent="0.2">
      <c r="A36" s="224" t="s">
        <v>84</v>
      </c>
      <c r="B36" s="225"/>
      <c r="C36" s="225"/>
      <c r="D36" s="225"/>
      <c r="E36" s="225"/>
      <c r="F36" s="225"/>
      <c r="G36" s="225"/>
      <c r="H36" s="225"/>
      <c r="I36" s="225"/>
      <c r="J36" s="226"/>
      <c r="K36" s="87"/>
      <c r="L36" s="87"/>
      <c r="M36" s="227" t="s">
        <v>67</v>
      </c>
      <c r="N36" s="228"/>
      <c r="O36" s="228"/>
      <c r="P36" s="228"/>
      <c r="Q36" s="228"/>
      <c r="R36" s="228"/>
      <c r="S36" s="228"/>
      <c r="T36" s="87"/>
      <c r="U36" s="86"/>
    </row>
    <row r="37" spans="1:36" ht="16.7" customHeight="1" x14ac:dyDescent="0.2">
      <c r="A37" s="229" t="s">
        <v>87</v>
      </c>
      <c r="B37" s="230"/>
      <c r="C37" s="230"/>
      <c r="D37" s="230"/>
      <c r="E37" s="230"/>
      <c r="F37" s="230"/>
      <c r="G37" s="230"/>
      <c r="H37" s="230"/>
      <c r="I37" s="230"/>
      <c r="J37" s="231"/>
      <c r="K37" s="88" t="s">
        <v>44</v>
      </c>
      <c r="L37" s="88" t="s">
        <v>47</v>
      </c>
      <c r="M37" s="149" t="s">
        <v>36</v>
      </c>
      <c r="N37" s="151"/>
      <c r="O37" s="150" t="s">
        <v>25</v>
      </c>
      <c r="P37" s="151"/>
      <c r="Q37" s="151"/>
      <c r="R37" s="148" t="s">
        <v>27</v>
      </c>
      <c r="S37" s="149"/>
      <c r="T37" s="81" t="s">
        <v>0</v>
      </c>
      <c r="U37" s="89" t="s">
        <v>6</v>
      </c>
    </row>
    <row r="38" spans="1:36" ht="15.95" customHeight="1" x14ac:dyDescent="0.2">
      <c r="A38" s="205" t="s">
        <v>85</v>
      </c>
      <c r="B38" s="206"/>
      <c r="C38" s="206"/>
      <c r="D38" s="206"/>
      <c r="E38" s="206"/>
      <c r="F38" s="206"/>
      <c r="G38" s="206"/>
      <c r="H38" s="206"/>
      <c r="I38" s="206"/>
      <c r="J38" s="214"/>
      <c r="K38" s="12">
        <f>IF(V5&gt;0,0,IF(I40=0,+Y7,0))</f>
        <v>0</v>
      </c>
      <c r="L38" s="27">
        <v>315</v>
      </c>
      <c r="M38" s="71"/>
      <c r="N38" s="19">
        <f>IF(K38&gt;0,(+W4*V38)*M38,0)</f>
        <v>0</v>
      </c>
      <c r="O38" s="71"/>
      <c r="P38" s="215">
        <f>IF(K38&gt;0,(+W4*W38)*O38,0)</f>
        <v>0</v>
      </c>
      <c r="Q38" s="216"/>
      <c r="R38" s="15"/>
      <c r="S38" s="17">
        <f>IF(K38&gt;0,(+W4*X38)*R38,0)</f>
        <v>0</v>
      </c>
      <c r="T38" s="9">
        <f>ROUND(IF(((K38*L38)-N38-P38-S38)&lt;0,0,((K38*L38)-N38-P38-S38)),0)</f>
        <v>0</v>
      </c>
      <c r="U38" s="5"/>
      <c r="V38" s="20">
        <v>0.2</v>
      </c>
      <c r="W38" s="20">
        <v>0.3</v>
      </c>
      <c r="X38" s="20">
        <v>0.5</v>
      </c>
    </row>
    <row r="39" spans="1:36" ht="17.45" customHeight="1" x14ac:dyDescent="0.2">
      <c r="A39" s="208" t="s">
        <v>17</v>
      </c>
      <c r="B39" s="217"/>
      <c r="C39" s="217"/>
      <c r="D39" s="217"/>
      <c r="E39" s="217"/>
      <c r="F39" s="217"/>
      <c r="G39" s="217"/>
      <c r="H39" s="217"/>
      <c r="I39" s="217"/>
      <c r="J39" s="218"/>
      <c r="K39" s="12">
        <f>IF(V5&gt;0,0,IF(I40=0,+Z7,0))</f>
        <v>0</v>
      </c>
      <c r="L39" s="6">
        <v>585</v>
      </c>
      <c r="M39" s="71"/>
      <c r="N39" s="19">
        <f>IF(K39&gt;0,(+W4*V39)*M39,0)</f>
        <v>0</v>
      </c>
      <c r="O39" s="71"/>
      <c r="P39" s="215">
        <f>IF(K39&gt;0,(+W4*W39)*O39,0)</f>
        <v>0</v>
      </c>
      <c r="Q39" s="216"/>
      <c r="R39" s="15"/>
      <c r="S39" s="17">
        <f>IF(K39&gt;0,(+W4*X39)*R39,0)</f>
        <v>0</v>
      </c>
      <c r="T39" s="9">
        <f>ROUND(IF(((K39*L39)-N39-P39-S39)&lt;0,0,((K39*L39)-N39-P39-S39)),0)</f>
        <v>0</v>
      </c>
      <c r="U39" s="5"/>
      <c r="V39" s="20">
        <v>0.2</v>
      </c>
      <c r="W39" s="20">
        <v>0.3</v>
      </c>
      <c r="X39" s="20">
        <v>0.5</v>
      </c>
    </row>
    <row r="40" spans="1:36" ht="17.45" customHeight="1" x14ac:dyDescent="0.2">
      <c r="A40" s="219" t="s">
        <v>88</v>
      </c>
      <c r="B40" s="219"/>
      <c r="C40" s="219"/>
      <c r="D40" s="220"/>
      <c r="E40" s="220"/>
      <c r="F40" s="220"/>
      <c r="G40" s="220"/>
      <c r="H40" s="90" t="s">
        <v>92</v>
      </c>
      <c r="I40" s="220"/>
      <c r="J40" s="220"/>
      <c r="K40" s="91" t="s">
        <v>44</v>
      </c>
      <c r="L40" s="92" t="s">
        <v>47</v>
      </c>
      <c r="M40" s="221"/>
      <c r="N40" s="222"/>
      <c r="O40" s="222"/>
      <c r="P40" s="222"/>
      <c r="Q40" s="222"/>
      <c r="R40" s="222"/>
      <c r="S40" s="222"/>
      <c r="T40" s="222"/>
      <c r="U40" s="223"/>
      <c r="V40" s="20"/>
      <c r="W40" s="20"/>
      <c r="X40" s="20"/>
    </row>
    <row r="41" spans="1:36" ht="17.45" customHeight="1" x14ac:dyDescent="0.2">
      <c r="A41" s="180" t="s">
        <v>86</v>
      </c>
      <c r="B41" s="181"/>
      <c r="C41" s="181"/>
      <c r="D41" s="181"/>
      <c r="E41" s="181"/>
      <c r="F41" s="181"/>
      <c r="G41" s="181"/>
      <c r="H41" s="181"/>
      <c r="I41" s="181"/>
      <c r="J41" s="182"/>
      <c r="K41" s="50">
        <f>IF(V5&gt;0,0,IF(I40&gt;0,+Y8,0))</f>
        <v>0</v>
      </c>
      <c r="L41" s="51">
        <f>IF(K41=1,(I40/2),0)</f>
        <v>0</v>
      </c>
      <c r="M41" s="71"/>
      <c r="N41" s="19">
        <f>IF(K41&gt;0,(+I40*V41)*M41,0)</f>
        <v>0</v>
      </c>
      <c r="O41" s="71"/>
      <c r="P41" s="215">
        <f>IF(K41&gt;0,(+I40*W41)*O41,0)</f>
        <v>0</v>
      </c>
      <c r="Q41" s="216"/>
      <c r="R41" s="15"/>
      <c r="S41" s="17">
        <f>IF(K41&gt;0,(+I40*X41)*R41,0)</f>
        <v>0</v>
      </c>
      <c r="T41" s="9">
        <f>ROUND(IF(((K41*L41)-N41-P41-S41)&lt;0,0,((K41*L41)-N41-P41-S41)),0)</f>
        <v>0</v>
      </c>
      <c r="U41" s="52"/>
      <c r="V41" s="20">
        <v>0.2</v>
      </c>
      <c r="W41" s="20">
        <v>0.3</v>
      </c>
      <c r="X41" s="20">
        <v>0.5</v>
      </c>
    </row>
    <row r="42" spans="1:36" ht="15.95" customHeight="1" x14ac:dyDescent="0.2">
      <c r="A42" s="208" t="s">
        <v>69</v>
      </c>
      <c r="B42" s="217"/>
      <c r="C42" s="217"/>
      <c r="D42" s="217"/>
      <c r="E42" s="217"/>
      <c r="F42" s="217"/>
      <c r="G42" s="217"/>
      <c r="H42" s="217"/>
      <c r="I42" s="217"/>
      <c r="J42" s="245"/>
      <c r="K42" s="53">
        <f>IF(V5&gt;0,0,IF(I40&gt;0,+Z8,0))</f>
        <v>0</v>
      </c>
      <c r="L42" s="54">
        <f>IF(K42=1,I40,0)</f>
        <v>0</v>
      </c>
      <c r="M42" s="28"/>
      <c r="N42" s="29">
        <f>IF(K42&gt;0,(+I40*V42)*M42,0)</f>
        <v>0</v>
      </c>
      <c r="O42" s="28"/>
      <c r="P42" s="246">
        <f>IF(K42&gt;0,(+I40*W42)*O42,0)</f>
        <v>0</v>
      </c>
      <c r="Q42" s="247"/>
      <c r="R42" s="30"/>
      <c r="S42" s="31">
        <f>IF(K42&gt;0,(+I40*X42)*R42,0)</f>
        <v>0</v>
      </c>
      <c r="T42" s="32">
        <f>ROUND(IF(((K42*L42)-N42-P42-S42)&lt;0,0,((K42*L42)-N42-P42-S42)),0)</f>
        <v>0</v>
      </c>
      <c r="U42" s="55"/>
      <c r="V42" s="20">
        <v>0.2</v>
      </c>
      <c r="W42" s="20">
        <v>0.3</v>
      </c>
      <c r="X42" s="20">
        <v>0.5</v>
      </c>
    </row>
    <row r="43" spans="1:36" ht="14.45" customHeight="1" x14ac:dyDescent="0.2">
      <c r="A43" s="248" t="s">
        <v>89</v>
      </c>
      <c r="B43" s="249"/>
      <c r="C43" s="249"/>
      <c r="D43" s="249"/>
      <c r="E43" s="249"/>
      <c r="F43" s="249"/>
      <c r="G43" s="249"/>
      <c r="H43" s="249"/>
      <c r="I43" s="249"/>
      <c r="J43" s="249"/>
      <c r="K43" s="249"/>
      <c r="L43" s="249"/>
      <c r="M43" s="249"/>
      <c r="N43" s="249"/>
      <c r="O43" s="249"/>
      <c r="P43" s="249"/>
      <c r="Q43" s="249"/>
      <c r="R43" s="249"/>
      <c r="S43" s="249"/>
      <c r="T43" s="249"/>
      <c r="U43" s="250"/>
    </row>
    <row r="44" spans="1:36" ht="13.7" customHeight="1" x14ac:dyDescent="0.2">
      <c r="A44" s="251" t="s">
        <v>90</v>
      </c>
      <c r="B44" s="252"/>
      <c r="C44" s="252"/>
      <c r="D44" s="252"/>
      <c r="E44" s="252"/>
      <c r="F44" s="252"/>
      <c r="G44" s="252"/>
      <c r="H44" s="252"/>
      <c r="I44" s="252"/>
      <c r="J44" s="252"/>
      <c r="K44" s="252"/>
      <c r="L44" s="252"/>
      <c r="M44" s="252"/>
      <c r="N44" s="252"/>
      <c r="O44" s="252"/>
      <c r="P44" s="252"/>
      <c r="Q44" s="252"/>
      <c r="R44" s="252"/>
      <c r="S44" s="252"/>
      <c r="T44" s="252"/>
      <c r="U44" s="253"/>
    </row>
    <row r="45" spans="1:36" ht="14.45" customHeight="1" x14ac:dyDescent="0.2">
      <c r="A45" s="232" t="s">
        <v>91</v>
      </c>
      <c r="B45" s="233"/>
      <c r="C45" s="233"/>
      <c r="D45" s="233"/>
      <c r="E45" s="233"/>
      <c r="F45" s="233"/>
      <c r="G45" s="233"/>
      <c r="H45" s="233"/>
      <c r="I45" s="233"/>
      <c r="J45" s="233"/>
      <c r="K45" s="233"/>
      <c r="L45" s="233"/>
      <c r="M45" s="233"/>
      <c r="N45" s="233"/>
      <c r="O45" s="233"/>
      <c r="P45" s="233"/>
      <c r="Q45" s="233"/>
      <c r="R45" s="233"/>
      <c r="S45" s="233"/>
      <c r="T45" s="233"/>
      <c r="U45" s="234"/>
    </row>
    <row r="46" spans="1:36" s="36" customFormat="1" ht="16.5" customHeight="1" x14ac:dyDescent="0.2">
      <c r="A46" s="34"/>
      <c r="B46" s="35"/>
      <c r="C46" s="35"/>
      <c r="D46" s="35"/>
      <c r="E46" s="35"/>
      <c r="F46" s="35"/>
      <c r="G46" s="35"/>
      <c r="H46" s="35"/>
      <c r="I46" s="35"/>
      <c r="J46" s="35"/>
      <c r="K46" s="35"/>
      <c r="L46" s="35"/>
      <c r="M46" s="35"/>
      <c r="N46" s="35"/>
      <c r="O46" s="35"/>
      <c r="P46" s="35"/>
      <c r="Q46" s="35"/>
      <c r="R46" s="35"/>
      <c r="S46" s="35"/>
      <c r="T46" s="35"/>
      <c r="U46" s="35"/>
      <c r="V46" s="47"/>
      <c r="W46" s="47"/>
      <c r="X46" s="47"/>
      <c r="Y46" s="47"/>
      <c r="Z46" s="47"/>
      <c r="AA46" s="47"/>
      <c r="AB46" s="47"/>
      <c r="AC46" s="47"/>
      <c r="AD46" s="47"/>
      <c r="AE46" s="47"/>
      <c r="AF46" s="47"/>
      <c r="AG46" s="47"/>
      <c r="AH46" s="47"/>
      <c r="AI46" s="47"/>
      <c r="AJ46" s="47"/>
    </row>
    <row r="47" spans="1:36" ht="16.7" customHeight="1" x14ac:dyDescent="0.2">
      <c r="A47" s="235" t="s">
        <v>64</v>
      </c>
      <c r="B47" s="236"/>
      <c r="C47" s="236"/>
      <c r="D47" s="236"/>
      <c r="E47" s="236"/>
      <c r="F47" s="236"/>
      <c r="G47" s="236"/>
      <c r="H47" s="236"/>
      <c r="I47" s="236"/>
      <c r="J47" s="236"/>
      <c r="K47" s="236"/>
      <c r="L47" s="236"/>
      <c r="M47" s="236"/>
      <c r="N47" s="236"/>
      <c r="O47" s="236"/>
      <c r="P47" s="236"/>
      <c r="Q47" s="236"/>
      <c r="R47" s="236"/>
      <c r="S47" s="236"/>
      <c r="T47" s="236"/>
      <c r="U47" s="237"/>
    </row>
    <row r="48" spans="1:36" ht="15.95" customHeight="1" x14ac:dyDescent="0.2">
      <c r="A48" s="162" t="s">
        <v>22</v>
      </c>
      <c r="B48" s="161"/>
      <c r="C48" s="161"/>
      <c r="D48" s="161"/>
      <c r="E48" s="161"/>
      <c r="F48" s="161"/>
      <c r="G48" s="161"/>
      <c r="H48" s="161"/>
      <c r="I48" s="161"/>
      <c r="J48" s="161"/>
      <c r="K48" s="161"/>
      <c r="L48" s="238"/>
      <c r="M48" s="239" t="s">
        <v>38</v>
      </c>
      <c r="N48" s="240"/>
      <c r="O48" s="240"/>
      <c r="P48" s="240"/>
      <c r="Q48" s="240"/>
      <c r="R48" s="93"/>
      <c r="S48" s="94" t="s">
        <v>39</v>
      </c>
      <c r="T48" s="81" t="s">
        <v>14</v>
      </c>
      <c r="U48" s="81" t="s">
        <v>5</v>
      </c>
    </row>
    <row r="49" spans="1:26" ht="15.2" customHeight="1" x14ac:dyDescent="0.2">
      <c r="A49" s="152" t="s">
        <v>11</v>
      </c>
      <c r="B49" s="151"/>
      <c r="C49" s="151"/>
      <c r="D49" s="151"/>
      <c r="E49" s="151"/>
      <c r="F49" s="151"/>
      <c r="G49" s="151"/>
      <c r="H49" s="151"/>
      <c r="I49" s="151"/>
      <c r="J49" s="151"/>
      <c r="K49" s="151"/>
      <c r="L49" s="241"/>
      <c r="M49" s="242" t="s">
        <v>12</v>
      </c>
      <c r="N49" s="243"/>
      <c r="O49" s="95" t="s">
        <v>2</v>
      </c>
      <c r="P49" s="244" t="s">
        <v>8</v>
      </c>
      <c r="Q49" s="243"/>
      <c r="R49" s="96"/>
      <c r="S49" s="97" t="s">
        <v>32</v>
      </c>
      <c r="T49" s="83" t="s">
        <v>59</v>
      </c>
      <c r="U49" s="83" t="s">
        <v>41</v>
      </c>
    </row>
    <row r="50" spans="1:26" ht="16.7" customHeight="1" x14ac:dyDescent="0.2">
      <c r="A50" s="169"/>
      <c r="B50" s="170"/>
      <c r="C50" s="170"/>
      <c r="D50" s="170"/>
      <c r="E50" s="170"/>
      <c r="F50" s="170"/>
      <c r="G50" s="170"/>
      <c r="H50" s="170"/>
      <c r="I50" s="170"/>
      <c r="J50" s="170"/>
      <c r="K50" s="170"/>
      <c r="L50" s="170"/>
      <c r="M50" s="258"/>
      <c r="N50" s="259"/>
      <c r="O50" s="14" t="s">
        <v>2</v>
      </c>
      <c r="P50" s="260"/>
      <c r="Q50" s="260"/>
      <c r="R50" s="261"/>
      <c r="S50" s="5"/>
      <c r="T50" s="75"/>
      <c r="U50" s="5"/>
    </row>
    <row r="51" spans="1:26" ht="16.7" customHeight="1" x14ac:dyDescent="0.2">
      <c r="A51" s="169"/>
      <c r="B51" s="170"/>
      <c r="C51" s="170"/>
      <c r="D51" s="170"/>
      <c r="E51" s="170"/>
      <c r="F51" s="170"/>
      <c r="G51" s="170"/>
      <c r="H51" s="170"/>
      <c r="I51" s="170"/>
      <c r="J51" s="170"/>
      <c r="K51" s="170"/>
      <c r="L51" s="170"/>
      <c r="M51" s="254"/>
      <c r="N51" s="255"/>
      <c r="O51" s="8" t="s">
        <v>2</v>
      </c>
      <c r="P51" s="256"/>
      <c r="Q51" s="256"/>
      <c r="R51" s="257"/>
      <c r="S51" s="5"/>
      <c r="T51" s="75"/>
      <c r="U51" s="5"/>
    </row>
    <row r="52" spans="1:26" ht="16.7" customHeight="1" x14ac:dyDescent="0.2">
      <c r="A52" s="169"/>
      <c r="B52" s="170"/>
      <c r="C52" s="170"/>
      <c r="D52" s="170"/>
      <c r="E52" s="170"/>
      <c r="F52" s="170"/>
      <c r="G52" s="170"/>
      <c r="H52" s="170"/>
      <c r="I52" s="170"/>
      <c r="J52" s="170"/>
      <c r="K52" s="170"/>
      <c r="L52" s="170"/>
      <c r="M52" s="254"/>
      <c r="N52" s="255"/>
      <c r="O52" s="8" t="s">
        <v>2</v>
      </c>
      <c r="P52" s="256"/>
      <c r="Q52" s="256"/>
      <c r="R52" s="257"/>
      <c r="S52" s="5"/>
      <c r="T52" s="75"/>
      <c r="U52" s="5"/>
    </row>
    <row r="53" spans="1:26" ht="16.7" customHeight="1" x14ac:dyDescent="0.2">
      <c r="A53" s="169"/>
      <c r="B53" s="170"/>
      <c r="C53" s="170"/>
      <c r="D53" s="170"/>
      <c r="E53" s="170"/>
      <c r="F53" s="170"/>
      <c r="G53" s="170"/>
      <c r="H53" s="170"/>
      <c r="I53" s="170"/>
      <c r="J53" s="170"/>
      <c r="K53" s="170"/>
      <c r="L53" s="170"/>
      <c r="M53" s="254"/>
      <c r="N53" s="255"/>
      <c r="O53" s="8" t="s">
        <v>2</v>
      </c>
      <c r="P53" s="256"/>
      <c r="Q53" s="256"/>
      <c r="R53" s="257"/>
      <c r="S53" s="5"/>
      <c r="T53" s="75"/>
      <c r="U53" s="5"/>
    </row>
    <row r="54" spans="1:26" ht="10.7" customHeight="1" x14ac:dyDescent="0.2">
      <c r="A54" s="173"/>
      <c r="B54" s="155"/>
      <c r="C54" s="155"/>
      <c r="D54" s="155"/>
      <c r="E54" s="155"/>
      <c r="F54" s="155"/>
      <c r="G54" s="155"/>
      <c r="H54" s="155"/>
      <c r="I54" s="155"/>
      <c r="J54" s="155"/>
      <c r="K54" s="155"/>
      <c r="L54" s="155"/>
      <c r="M54" s="155"/>
      <c r="N54" s="155"/>
      <c r="O54" s="155"/>
      <c r="P54" s="155"/>
      <c r="Q54" s="155"/>
      <c r="R54" s="155"/>
      <c r="S54" s="155"/>
      <c r="T54" s="155"/>
      <c r="U54" s="155"/>
    </row>
    <row r="55" spans="1:26" ht="16.5" customHeight="1" x14ac:dyDescent="0.2">
      <c r="A55" s="270" t="s">
        <v>37</v>
      </c>
      <c r="B55" s="270"/>
      <c r="C55" s="270"/>
      <c r="D55" s="270"/>
      <c r="E55" s="270"/>
      <c r="F55" s="270"/>
      <c r="G55" s="270"/>
      <c r="H55" s="270"/>
      <c r="I55" s="270"/>
      <c r="J55" s="270"/>
      <c r="K55" s="270"/>
      <c r="L55" s="270"/>
      <c r="M55" s="270"/>
      <c r="N55" s="270"/>
      <c r="O55" s="270"/>
      <c r="P55" s="270"/>
      <c r="Q55" s="270"/>
      <c r="R55" s="270"/>
      <c r="S55" s="270"/>
      <c r="T55" s="270"/>
      <c r="U55" s="270"/>
    </row>
    <row r="56" spans="1:26" ht="15.95" customHeight="1" x14ac:dyDescent="0.2">
      <c r="A56" s="119"/>
      <c r="B56" s="265"/>
      <c r="C56" s="265"/>
      <c r="D56" s="265"/>
      <c r="E56" s="265"/>
      <c r="F56" s="265"/>
      <c r="G56" s="265"/>
      <c r="H56" s="265"/>
      <c r="I56" s="265"/>
      <c r="J56" s="265"/>
      <c r="K56" s="90" t="s">
        <v>70</v>
      </c>
      <c r="L56" s="98"/>
      <c r="M56" s="266" t="s">
        <v>63</v>
      </c>
      <c r="N56" s="178"/>
      <c r="O56" s="178"/>
      <c r="P56" s="178"/>
      <c r="Q56" s="178"/>
      <c r="R56" s="178"/>
      <c r="S56" s="178"/>
      <c r="T56" s="89" t="s">
        <v>0</v>
      </c>
      <c r="U56" s="89" t="s">
        <v>6</v>
      </c>
    </row>
    <row r="57" spans="1:26" ht="16.7" customHeight="1" x14ac:dyDescent="0.2">
      <c r="A57" s="267" t="s">
        <v>101</v>
      </c>
      <c r="B57" s="268"/>
      <c r="C57" s="268"/>
      <c r="D57" s="268"/>
      <c r="E57" s="268"/>
      <c r="F57" s="268"/>
      <c r="G57" s="268"/>
      <c r="H57" s="268"/>
      <c r="I57" s="268"/>
      <c r="J57" s="269"/>
      <c r="K57" s="13">
        <f>+V5</f>
        <v>0</v>
      </c>
      <c r="L57" s="83" t="s">
        <v>62</v>
      </c>
      <c r="M57" s="266" t="s">
        <v>36</v>
      </c>
      <c r="N57" s="178"/>
      <c r="O57" s="266" t="s">
        <v>25</v>
      </c>
      <c r="P57" s="178"/>
      <c r="Q57" s="178"/>
      <c r="R57" s="179" t="s">
        <v>27</v>
      </c>
      <c r="S57" s="177"/>
      <c r="T57" s="83"/>
      <c r="U57" s="83"/>
    </row>
    <row r="58" spans="1:26" ht="15.95" customHeight="1" x14ac:dyDescent="0.2">
      <c r="A58" s="262" t="s">
        <v>93</v>
      </c>
      <c r="B58" s="121"/>
      <c r="C58" s="121"/>
      <c r="D58" s="121"/>
      <c r="E58" s="121"/>
      <c r="F58" s="121"/>
      <c r="G58" s="121"/>
      <c r="H58" s="121"/>
      <c r="I58" s="121"/>
      <c r="J58" s="122"/>
      <c r="K58" s="71"/>
      <c r="L58" s="16">
        <v>801</v>
      </c>
      <c r="M58" s="71"/>
      <c r="N58" s="19">
        <f>IF(M58&gt;0,(+L58*V58)*M58,0)</f>
        <v>0</v>
      </c>
      <c r="O58" s="71"/>
      <c r="P58" s="215">
        <f>IF(O58&gt;0,(+L58*W58)*O58,0)</f>
        <v>0</v>
      </c>
      <c r="Q58" s="216"/>
      <c r="R58" s="15"/>
      <c r="S58" s="17">
        <f>IF(K58&gt;0,(+L58*X58)*R58,0)</f>
        <v>0</v>
      </c>
      <c r="T58" s="9">
        <f>ROUND((K58*L58)-N58-P58-S58,0)</f>
        <v>0</v>
      </c>
      <c r="U58" s="5"/>
      <c r="V58" s="20">
        <v>0.2</v>
      </c>
      <c r="W58" s="20">
        <v>0.3</v>
      </c>
      <c r="X58" s="20">
        <v>0.5</v>
      </c>
    </row>
    <row r="59" spans="1:26" ht="17.45" customHeight="1" x14ac:dyDescent="0.2">
      <c r="A59" s="262" t="s">
        <v>94</v>
      </c>
      <c r="B59" s="121"/>
      <c r="C59" s="121"/>
      <c r="D59" s="121"/>
      <c r="E59" s="121"/>
      <c r="F59" s="121"/>
      <c r="G59" s="121"/>
      <c r="H59" s="121"/>
      <c r="I59" s="121"/>
      <c r="J59" s="122"/>
      <c r="K59" s="71"/>
      <c r="L59" s="16">
        <v>801</v>
      </c>
      <c r="M59" s="71"/>
      <c r="N59" s="19">
        <f t="shared" ref="N59:N60" si="0">IF(M59&gt;0,(+L59*V59)*M59,0)</f>
        <v>0</v>
      </c>
      <c r="O59" s="71"/>
      <c r="P59" s="215">
        <f t="shared" ref="P59:P60" si="1">IF(O59&gt;0,(+L59*W59)*O59,0)</f>
        <v>0</v>
      </c>
      <c r="Q59" s="216"/>
      <c r="R59" s="15"/>
      <c r="S59" s="17">
        <f t="shared" ref="S59:S60" si="2">IF(K59&gt;0,(+L59*X59)*R59,0)</f>
        <v>0</v>
      </c>
      <c r="T59" s="9">
        <f t="shared" ref="T59:T65" si="3">ROUND((K59*L59)-N59-P59-S59,0)</f>
        <v>0</v>
      </c>
      <c r="U59" s="5"/>
      <c r="V59" s="20">
        <v>0.2</v>
      </c>
      <c r="W59" s="20">
        <v>0.3</v>
      </c>
      <c r="X59" s="20">
        <v>0.5</v>
      </c>
    </row>
    <row r="60" spans="1:26" ht="17.45" customHeight="1" x14ac:dyDescent="0.2">
      <c r="A60" s="262" t="s">
        <v>95</v>
      </c>
      <c r="B60" s="121"/>
      <c r="C60" s="121"/>
      <c r="D60" s="263"/>
      <c r="E60" s="263"/>
      <c r="F60" s="263"/>
      <c r="G60" s="263"/>
      <c r="H60" s="263"/>
      <c r="I60" s="263"/>
      <c r="J60" s="264"/>
      <c r="K60" s="71"/>
      <c r="L60" s="39">
        <v>801</v>
      </c>
      <c r="M60" s="71"/>
      <c r="N60" s="19">
        <f t="shared" si="0"/>
        <v>0</v>
      </c>
      <c r="O60" s="71"/>
      <c r="P60" s="215">
        <f t="shared" si="1"/>
        <v>0</v>
      </c>
      <c r="Q60" s="216"/>
      <c r="R60" s="15"/>
      <c r="S60" s="17">
        <f t="shared" si="2"/>
        <v>0</v>
      </c>
      <c r="T60" s="9">
        <f t="shared" si="3"/>
        <v>0</v>
      </c>
      <c r="U60" s="5"/>
      <c r="V60" s="20">
        <v>0.2</v>
      </c>
      <c r="W60" s="20">
        <v>0.3</v>
      </c>
      <c r="X60" s="20">
        <v>0.5</v>
      </c>
      <c r="Z60" s="46"/>
    </row>
    <row r="61" spans="1:26" ht="15.95" customHeight="1" x14ac:dyDescent="0.2">
      <c r="A61" s="271" t="s">
        <v>99</v>
      </c>
      <c r="B61" s="272"/>
      <c r="C61" s="272"/>
      <c r="D61" s="273" t="str">
        <f>IF(Y7=1,"6-12 timer",IF(Z7=1,"over 12 timer","under 6 timer"))</f>
        <v>under 6 timer</v>
      </c>
      <c r="E61" s="274"/>
      <c r="F61" s="274"/>
      <c r="G61" s="274"/>
      <c r="H61" s="274"/>
      <c r="I61" s="274"/>
      <c r="J61" s="275"/>
      <c r="K61" s="56">
        <f>IF(K57=0,0,IF(AND(I63&lt;=0,I64&lt;=0,I65&lt;=0),IF(Y7=1,1,IF(Z7=1,1,0)),0))</f>
        <v>0</v>
      </c>
      <c r="L61" s="57">
        <f>IF(K61=1,IF(Y7=1,L38,L39),0)</f>
        <v>0</v>
      </c>
      <c r="M61" s="28"/>
      <c r="N61" s="29">
        <f>IF(M61&gt;0,(+W4*V61)*M61,0)</f>
        <v>0</v>
      </c>
      <c r="O61" s="28"/>
      <c r="P61" s="246">
        <f>IF(O61&gt;0,(+W4*W61)*O61,0)</f>
        <v>0</v>
      </c>
      <c r="Q61" s="247"/>
      <c r="R61" s="30"/>
      <c r="S61" s="31">
        <f>IF(K61&gt;0,(+W4*X61)*R61,0)</f>
        <v>0</v>
      </c>
      <c r="T61" s="9">
        <f>ROUND((IF((K61*L61)-N61-P61-S61&lt;0,0,(K61*L61)-N61-P61-S61)),0)</f>
        <v>0</v>
      </c>
      <c r="U61" s="33"/>
      <c r="V61" s="20">
        <v>0.2</v>
      </c>
      <c r="W61" s="20">
        <v>0.3</v>
      </c>
      <c r="X61" s="20">
        <v>0.5</v>
      </c>
      <c r="Z61" s="70"/>
    </row>
    <row r="62" spans="1:26" ht="16.5" customHeight="1" x14ac:dyDescent="0.2">
      <c r="A62" s="276" t="s">
        <v>102</v>
      </c>
      <c r="B62" s="277"/>
      <c r="C62" s="277"/>
      <c r="D62" s="277"/>
      <c r="E62" s="277"/>
      <c r="F62" s="277"/>
      <c r="G62" s="277"/>
      <c r="H62" s="277"/>
      <c r="I62" s="277"/>
      <c r="J62" s="277"/>
      <c r="K62" s="277"/>
      <c r="L62" s="277"/>
      <c r="M62" s="277"/>
      <c r="N62" s="277"/>
      <c r="O62" s="277"/>
      <c r="P62" s="277"/>
      <c r="Q62" s="277"/>
      <c r="R62" s="277"/>
      <c r="S62" s="277"/>
      <c r="T62" s="277"/>
      <c r="U62" s="278"/>
      <c r="V62" s="20"/>
      <c r="W62" s="20"/>
      <c r="X62" s="20"/>
      <c r="Z62" s="70"/>
    </row>
    <row r="63" spans="1:26" ht="15.95" customHeight="1" x14ac:dyDescent="0.2">
      <c r="A63" s="279" t="s">
        <v>96</v>
      </c>
      <c r="B63" s="280"/>
      <c r="C63" s="280"/>
      <c r="D63" s="281" t="s">
        <v>7</v>
      </c>
      <c r="E63" s="282"/>
      <c r="F63" s="283"/>
      <c r="G63" s="284"/>
      <c r="H63" s="99" t="s">
        <v>104</v>
      </c>
      <c r="I63" s="285"/>
      <c r="J63" s="286"/>
      <c r="K63" s="40"/>
      <c r="L63" s="58">
        <f>+I63</f>
        <v>0</v>
      </c>
      <c r="M63" s="40"/>
      <c r="N63" s="41">
        <f>IF(K63&gt;0,(+L63*V63)*M63,0)</f>
        <v>0</v>
      </c>
      <c r="O63" s="40"/>
      <c r="P63" s="287">
        <f>IF(K63&gt;0,(+L63*W63)*O63,0)</f>
        <v>0</v>
      </c>
      <c r="Q63" s="288"/>
      <c r="R63" s="42"/>
      <c r="S63" s="43">
        <f>IF(K63&gt;0,(+L63*X63)*R63,0)</f>
        <v>0</v>
      </c>
      <c r="T63" s="9">
        <f t="shared" si="3"/>
        <v>0</v>
      </c>
      <c r="U63" s="44"/>
      <c r="V63" s="20">
        <v>0.2</v>
      </c>
      <c r="W63" s="20">
        <v>0.3</v>
      </c>
      <c r="X63" s="20">
        <v>0.5</v>
      </c>
      <c r="Z63" s="46"/>
    </row>
    <row r="64" spans="1:26" ht="17.45" customHeight="1" x14ac:dyDescent="0.2">
      <c r="A64" s="295" t="s">
        <v>97</v>
      </c>
      <c r="B64" s="296"/>
      <c r="C64" s="296"/>
      <c r="D64" s="297" t="s">
        <v>7</v>
      </c>
      <c r="E64" s="298"/>
      <c r="F64" s="299"/>
      <c r="G64" s="300"/>
      <c r="H64" s="99" t="s">
        <v>104</v>
      </c>
      <c r="I64" s="301"/>
      <c r="J64" s="302"/>
      <c r="K64" s="71"/>
      <c r="L64" s="39">
        <f>+I64</f>
        <v>0</v>
      </c>
      <c r="M64" s="71"/>
      <c r="N64" s="19">
        <f>IF(K64&gt;0,(+L64*V64)*M64,0)</f>
        <v>0</v>
      </c>
      <c r="O64" s="71"/>
      <c r="P64" s="215">
        <f>IF(K64&gt;0,(+L64*W64)*O64,0)</f>
        <v>0</v>
      </c>
      <c r="Q64" s="216"/>
      <c r="R64" s="15"/>
      <c r="S64" s="17">
        <f t="shared" ref="S64:S65" si="4">IF(K64&gt;0,(+L64*X64)*R64,0)</f>
        <v>0</v>
      </c>
      <c r="T64" s="9">
        <f t="shared" si="3"/>
        <v>0</v>
      </c>
      <c r="U64" s="5"/>
      <c r="V64" s="20">
        <v>0.2</v>
      </c>
      <c r="W64" s="20">
        <v>0.3</v>
      </c>
      <c r="X64" s="20">
        <v>0.5</v>
      </c>
      <c r="Z64" s="46"/>
    </row>
    <row r="65" spans="1:26" ht="17.45" customHeight="1" x14ac:dyDescent="0.2">
      <c r="A65" s="295" t="s">
        <v>98</v>
      </c>
      <c r="B65" s="296"/>
      <c r="C65" s="296"/>
      <c r="D65" s="297" t="s">
        <v>7</v>
      </c>
      <c r="E65" s="298"/>
      <c r="F65" s="299"/>
      <c r="G65" s="300"/>
      <c r="H65" s="99" t="s">
        <v>104</v>
      </c>
      <c r="I65" s="301"/>
      <c r="J65" s="302"/>
      <c r="K65" s="71"/>
      <c r="L65" s="39">
        <f>+I65</f>
        <v>0</v>
      </c>
      <c r="M65" s="71"/>
      <c r="N65" s="19">
        <f>IF(K65&gt;0,(+L65*V65)*M65,0)</f>
        <v>0</v>
      </c>
      <c r="O65" s="71"/>
      <c r="P65" s="215">
        <f>IF(K65&gt;0,(+L65*W65)*O65,0)</f>
        <v>0</v>
      </c>
      <c r="Q65" s="216"/>
      <c r="R65" s="15"/>
      <c r="S65" s="17">
        <f t="shared" si="4"/>
        <v>0</v>
      </c>
      <c r="T65" s="9">
        <f t="shared" si="3"/>
        <v>0</v>
      </c>
      <c r="U65" s="5"/>
      <c r="V65" s="20">
        <v>0.2</v>
      </c>
      <c r="W65" s="20">
        <v>0.3</v>
      </c>
      <c r="X65" s="20">
        <v>0.5</v>
      </c>
      <c r="Z65" s="46"/>
    </row>
    <row r="66" spans="1:26" ht="15.95" customHeight="1" x14ac:dyDescent="0.2">
      <c r="A66" s="289" t="s">
        <v>100</v>
      </c>
      <c r="B66" s="290"/>
      <c r="C66" s="290"/>
      <c r="D66" s="291" t="str">
        <f>IF(Y7=1,"6-12 timer",IF(Z7=1,"f.o.m. 12 timer","under 6 timer"))</f>
        <v>under 6 timer</v>
      </c>
      <c r="E66" s="292"/>
      <c r="F66" s="292"/>
      <c r="G66" s="292"/>
      <c r="H66" s="99" t="s">
        <v>104</v>
      </c>
      <c r="I66" s="293">
        <f>IF(I63&gt;0,I63,IF(I64&gt;0,I64,IF(I65&gt;0,I65,0)))</f>
        <v>0</v>
      </c>
      <c r="J66" s="294"/>
      <c r="K66" s="37">
        <f>IF(OR(I63&gt;0,I64&gt;0,I65&gt;0),IF(Y7=1,1,IF(Z7=1,1,0)),0)</f>
        <v>0</v>
      </c>
      <c r="L66" s="38">
        <f>IF(K66=1,IF(Y7=1,(I66/2),IF(Z7=1,I66)),0)</f>
        <v>0</v>
      </c>
      <c r="M66" s="28"/>
      <c r="N66" s="29">
        <f>IF(K66&gt;0,(+I66*V66)*M66,0)</f>
        <v>0</v>
      </c>
      <c r="O66" s="28"/>
      <c r="P66" s="246">
        <f>IF(K66&gt;0,(+I66*W66)*O66,0)</f>
        <v>0</v>
      </c>
      <c r="Q66" s="247"/>
      <c r="R66" s="30"/>
      <c r="S66" s="31">
        <f>IF(K66&gt;0,(+I66*X66)*R66,0)</f>
        <v>0</v>
      </c>
      <c r="T66" s="9">
        <f>ROUND((IF((K66*L66)-N66-P66-S66&lt;0,0,(K66*L66)-N66-P66-S66)),0)</f>
        <v>0</v>
      </c>
      <c r="U66" s="33"/>
      <c r="V66" s="20">
        <v>0.2</v>
      </c>
      <c r="W66" s="20">
        <v>0.3</v>
      </c>
      <c r="X66" s="20">
        <v>0.5</v>
      </c>
    </row>
    <row r="67" spans="1:26" ht="14.45" customHeight="1" x14ac:dyDescent="0.2">
      <c r="A67" s="248" t="s">
        <v>75</v>
      </c>
      <c r="B67" s="249"/>
      <c r="C67" s="249"/>
      <c r="D67" s="249"/>
      <c r="E67" s="249"/>
      <c r="F67" s="249"/>
      <c r="G67" s="249"/>
      <c r="H67" s="249"/>
      <c r="I67" s="249"/>
      <c r="J67" s="249"/>
      <c r="K67" s="249"/>
      <c r="L67" s="249"/>
      <c r="M67" s="249"/>
      <c r="N67" s="249"/>
      <c r="O67" s="249"/>
      <c r="P67" s="249"/>
      <c r="Q67" s="249"/>
      <c r="R67" s="249"/>
      <c r="S67" s="249"/>
      <c r="T67" s="249"/>
      <c r="U67" s="250"/>
    </row>
    <row r="68" spans="1:26" ht="13.7" customHeight="1" x14ac:dyDescent="0.2">
      <c r="A68" s="251" t="s">
        <v>108</v>
      </c>
      <c r="B68" s="252"/>
      <c r="C68" s="252"/>
      <c r="D68" s="252"/>
      <c r="E68" s="252"/>
      <c r="F68" s="252"/>
      <c r="G68" s="252"/>
      <c r="H68" s="252"/>
      <c r="I68" s="252"/>
      <c r="J68" s="252"/>
      <c r="K68" s="252"/>
      <c r="L68" s="252"/>
      <c r="M68" s="252"/>
      <c r="N68" s="252"/>
      <c r="O68" s="252"/>
      <c r="P68" s="252"/>
      <c r="Q68" s="252"/>
      <c r="R68" s="252"/>
      <c r="S68" s="252"/>
      <c r="T68" s="252"/>
      <c r="U68" s="253"/>
    </row>
    <row r="69" spans="1:26" ht="13.7" customHeight="1" x14ac:dyDescent="0.2">
      <c r="A69" s="317" t="s">
        <v>105</v>
      </c>
      <c r="B69" s="318"/>
      <c r="C69" s="318"/>
      <c r="D69" s="318"/>
      <c r="E69" s="318"/>
      <c r="F69" s="318"/>
      <c r="G69" s="318"/>
      <c r="H69" s="318"/>
      <c r="I69" s="318"/>
      <c r="J69" s="318"/>
      <c r="K69" s="318"/>
      <c r="L69" s="318"/>
      <c r="M69" s="318"/>
      <c r="N69" s="318"/>
      <c r="O69" s="318"/>
      <c r="P69" s="318"/>
      <c r="Q69" s="318"/>
      <c r="R69" s="318"/>
      <c r="S69" s="318"/>
      <c r="T69" s="318"/>
      <c r="U69" s="319"/>
    </row>
    <row r="70" spans="1:26" ht="16.5" customHeight="1" x14ac:dyDescent="0.2">
      <c r="A70" s="153"/>
      <c r="B70" s="154"/>
      <c r="C70" s="154"/>
      <c r="D70" s="154"/>
      <c r="E70" s="154"/>
      <c r="F70" s="154"/>
      <c r="G70" s="154"/>
      <c r="H70" s="154"/>
      <c r="I70" s="154"/>
      <c r="J70" s="154"/>
      <c r="K70" s="154"/>
      <c r="L70" s="154"/>
      <c r="M70" s="154"/>
      <c r="N70" s="154"/>
      <c r="O70" s="154"/>
      <c r="P70" s="154"/>
      <c r="Q70" s="154"/>
      <c r="R70" s="154"/>
      <c r="S70" s="154"/>
      <c r="T70" s="154"/>
      <c r="U70" s="154"/>
    </row>
    <row r="71" spans="1:26" ht="16.5" customHeight="1" x14ac:dyDescent="0.2">
      <c r="A71" s="324" t="s">
        <v>3</v>
      </c>
      <c r="B71" s="270"/>
      <c r="C71" s="270"/>
      <c r="D71" s="270"/>
      <c r="E71" s="270"/>
      <c r="F71" s="270"/>
      <c r="G71" s="270"/>
      <c r="H71" s="270"/>
      <c r="I71" s="270"/>
      <c r="J71" s="270"/>
      <c r="K71" s="270"/>
      <c r="L71" s="270"/>
      <c r="M71" s="270"/>
      <c r="N71" s="270"/>
      <c r="O71" s="270"/>
      <c r="P71" s="270"/>
      <c r="Q71" s="270"/>
      <c r="R71" s="270"/>
      <c r="S71" s="270"/>
      <c r="T71" s="270"/>
      <c r="U71" s="270"/>
    </row>
    <row r="72" spans="1:26" ht="17.25" customHeight="1" x14ac:dyDescent="0.2">
      <c r="A72" s="119"/>
      <c r="B72" s="119"/>
      <c r="C72" s="119"/>
      <c r="D72" s="119"/>
      <c r="E72" s="119"/>
      <c r="F72" s="119"/>
      <c r="G72" s="119"/>
      <c r="H72" s="119"/>
      <c r="I72" s="119"/>
      <c r="J72" s="119"/>
      <c r="K72" s="119"/>
      <c r="L72" s="119"/>
      <c r="M72" s="119"/>
      <c r="N72" s="119"/>
      <c r="O72" s="177" t="s">
        <v>44</v>
      </c>
      <c r="P72" s="178"/>
      <c r="Q72" s="178"/>
      <c r="R72" s="179" t="s">
        <v>47</v>
      </c>
      <c r="S72" s="177"/>
      <c r="T72" s="85" t="s">
        <v>0</v>
      </c>
      <c r="U72" s="85" t="s">
        <v>6</v>
      </c>
    </row>
    <row r="73" spans="1:26" ht="16.7" customHeight="1" x14ac:dyDescent="0.2">
      <c r="A73" s="119" t="s">
        <v>68</v>
      </c>
      <c r="B73" s="119"/>
      <c r="C73" s="119"/>
      <c r="D73" s="119"/>
      <c r="E73" s="119"/>
      <c r="F73" s="119"/>
      <c r="G73" s="119"/>
      <c r="H73" s="119"/>
      <c r="I73" s="119"/>
      <c r="J73" s="119"/>
      <c r="K73" s="119"/>
      <c r="L73" s="119"/>
      <c r="M73" s="119"/>
      <c r="N73" s="119"/>
      <c r="O73" s="320"/>
      <c r="P73" s="321"/>
      <c r="Q73" s="321"/>
      <c r="R73" s="322">
        <v>435</v>
      </c>
      <c r="S73" s="323"/>
      <c r="T73" s="9">
        <f>+O73*R73</f>
        <v>0</v>
      </c>
      <c r="U73" s="5"/>
    </row>
    <row r="74" spans="1:26" ht="16.7" customHeight="1" x14ac:dyDescent="0.2">
      <c r="A74" s="103"/>
      <c r="B74" s="103"/>
      <c r="C74" s="103"/>
      <c r="D74" s="103"/>
      <c r="E74" s="103"/>
      <c r="F74" s="103"/>
      <c r="G74" s="103"/>
      <c r="H74" s="103"/>
      <c r="I74" s="103"/>
      <c r="J74" s="103"/>
      <c r="K74" s="103"/>
      <c r="L74" s="103"/>
      <c r="M74" s="103"/>
      <c r="N74" s="103"/>
      <c r="O74" s="104"/>
      <c r="P74" s="105"/>
      <c r="Q74" s="106"/>
      <c r="R74" s="100"/>
      <c r="S74" s="100"/>
      <c r="T74" s="101"/>
      <c r="U74" s="107"/>
    </row>
    <row r="75" spans="1:26" ht="16.7" customHeight="1" x14ac:dyDescent="0.2">
      <c r="A75" s="303" t="s">
        <v>34</v>
      </c>
      <c r="B75" s="228"/>
      <c r="C75" s="228"/>
      <c r="D75" s="228"/>
      <c r="E75" s="228"/>
      <c r="F75" s="228"/>
      <c r="G75" s="228"/>
      <c r="H75" s="228"/>
      <c r="I75" s="228"/>
      <c r="J75" s="228"/>
      <c r="K75" s="228"/>
      <c r="L75" s="228"/>
      <c r="M75" s="228"/>
      <c r="N75" s="228"/>
      <c r="O75" s="304"/>
      <c r="P75" s="304"/>
      <c r="Q75" s="304"/>
      <c r="R75" s="304"/>
      <c r="S75" s="304"/>
      <c r="T75" s="304"/>
      <c r="U75" s="304"/>
    </row>
    <row r="76" spans="1:26" ht="17.25" customHeight="1" x14ac:dyDescent="0.2">
      <c r="A76" s="305"/>
      <c r="B76" s="306"/>
      <c r="C76" s="306"/>
      <c r="D76" s="306"/>
      <c r="E76" s="306"/>
      <c r="F76" s="306"/>
      <c r="G76" s="306"/>
      <c r="H76" s="306"/>
      <c r="I76" s="306"/>
      <c r="J76" s="306"/>
      <c r="K76" s="306"/>
      <c r="L76" s="306"/>
      <c r="M76" s="306"/>
      <c r="N76" s="306"/>
      <c r="O76" s="306"/>
      <c r="P76" s="306"/>
      <c r="Q76" s="307"/>
      <c r="R76" s="308" t="s">
        <v>73</v>
      </c>
      <c r="S76" s="309"/>
      <c r="T76" s="102" t="s">
        <v>14</v>
      </c>
      <c r="U76" s="89" t="s">
        <v>5</v>
      </c>
    </row>
    <row r="77" spans="1:26" ht="15.2" customHeight="1" x14ac:dyDescent="0.2">
      <c r="A77" s="311" t="s">
        <v>54</v>
      </c>
      <c r="B77" s="243"/>
      <c r="C77" s="243"/>
      <c r="D77" s="243"/>
      <c r="E77" s="243"/>
      <c r="F77" s="243"/>
      <c r="G77" s="243"/>
      <c r="H77" s="243"/>
      <c r="I77" s="243"/>
      <c r="J77" s="243"/>
      <c r="K77" s="243"/>
      <c r="L77" s="243"/>
      <c r="M77" s="243"/>
      <c r="N77" s="243"/>
      <c r="O77" s="243"/>
      <c r="P77" s="243"/>
      <c r="Q77" s="312"/>
      <c r="R77" s="242"/>
      <c r="S77" s="310"/>
      <c r="T77" s="97" t="s">
        <v>59</v>
      </c>
      <c r="U77" s="83" t="s">
        <v>41</v>
      </c>
    </row>
    <row r="78" spans="1:26" ht="15.95" customHeight="1" x14ac:dyDescent="0.2">
      <c r="A78" s="313"/>
      <c r="B78" s="314"/>
      <c r="C78" s="314"/>
      <c r="D78" s="314"/>
      <c r="E78" s="314"/>
      <c r="F78" s="314"/>
      <c r="G78" s="314"/>
      <c r="H78" s="314"/>
      <c r="I78" s="314"/>
      <c r="J78" s="314"/>
      <c r="K78" s="314"/>
      <c r="L78" s="314"/>
      <c r="M78" s="314"/>
      <c r="N78" s="314"/>
      <c r="O78" s="314"/>
      <c r="P78" s="314"/>
      <c r="Q78" s="314"/>
      <c r="R78" s="315"/>
      <c r="S78" s="316"/>
      <c r="T78" s="75"/>
      <c r="U78" s="5"/>
    </row>
    <row r="79" spans="1:26" ht="16.7" customHeight="1" x14ac:dyDescent="0.2">
      <c r="A79" s="169"/>
      <c r="B79" s="170"/>
      <c r="C79" s="170"/>
      <c r="D79" s="170"/>
      <c r="E79" s="170"/>
      <c r="F79" s="170"/>
      <c r="G79" s="170"/>
      <c r="H79" s="170"/>
      <c r="I79" s="170"/>
      <c r="J79" s="170"/>
      <c r="K79" s="170"/>
      <c r="L79" s="170"/>
      <c r="M79" s="170"/>
      <c r="N79" s="170"/>
      <c r="O79" s="170"/>
      <c r="P79" s="170"/>
      <c r="Q79" s="170"/>
      <c r="R79" s="326"/>
      <c r="S79" s="327"/>
      <c r="T79" s="75"/>
      <c r="U79" s="5"/>
    </row>
    <row r="80" spans="1:26" ht="16.7" customHeight="1" x14ac:dyDescent="0.2">
      <c r="A80" s="169"/>
      <c r="B80" s="170"/>
      <c r="C80" s="170"/>
      <c r="D80" s="170"/>
      <c r="E80" s="170"/>
      <c r="F80" s="170"/>
      <c r="G80" s="170"/>
      <c r="H80" s="170"/>
      <c r="I80" s="170"/>
      <c r="J80" s="170"/>
      <c r="K80" s="170"/>
      <c r="L80" s="170"/>
      <c r="M80" s="170"/>
      <c r="N80" s="170"/>
      <c r="O80" s="170"/>
      <c r="P80" s="170"/>
      <c r="Q80" s="170"/>
      <c r="R80" s="326"/>
      <c r="S80" s="327"/>
      <c r="T80" s="75"/>
      <c r="U80" s="5"/>
    </row>
    <row r="81" spans="1:36" ht="16.7" customHeight="1" x14ac:dyDescent="0.2">
      <c r="A81" s="169"/>
      <c r="B81" s="170"/>
      <c r="C81" s="170"/>
      <c r="D81" s="170"/>
      <c r="E81" s="170"/>
      <c r="F81" s="170"/>
      <c r="G81" s="170"/>
      <c r="H81" s="170"/>
      <c r="I81" s="170"/>
      <c r="J81" s="170"/>
      <c r="K81" s="170"/>
      <c r="L81" s="170"/>
      <c r="M81" s="170"/>
      <c r="N81" s="170"/>
      <c r="O81" s="170"/>
      <c r="P81" s="170"/>
      <c r="Q81" s="170"/>
      <c r="R81" s="326"/>
      <c r="S81" s="327"/>
      <c r="T81" s="75"/>
      <c r="U81" s="5"/>
    </row>
    <row r="82" spans="1:36" ht="16.7" customHeight="1" x14ac:dyDescent="0.2">
      <c r="A82" s="358"/>
      <c r="B82" s="359"/>
      <c r="C82" s="359"/>
      <c r="D82" s="359"/>
      <c r="E82" s="359"/>
      <c r="F82" s="359"/>
      <c r="G82" s="359"/>
      <c r="H82" s="359"/>
      <c r="I82" s="359"/>
      <c r="J82" s="359"/>
      <c r="K82" s="359"/>
      <c r="L82" s="359"/>
      <c r="M82" s="359"/>
      <c r="N82" s="359"/>
      <c r="O82" s="359"/>
      <c r="P82" s="359"/>
      <c r="Q82" s="359"/>
      <c r="R82" s="359"/>
      <c r="S82" s="359"/>
      <c r="T82" s="359"/>
      <c r="U82" s="359"/>
    </row>
    <row r="83" spans="1:36" ht="17.25" customHeight="1" x14ac:dyDescent="0.2">
      <c r="A83" s="187" t="s">
        <v>21</v>
      </c>
      <c r="B83" s="178"/>
      <c r="C83" s="178"/>
      <c r="D83" s="178"/>
      <c r="E83" s="178"/>
      <c r="F83" s="178"/>
      <c r="G83" s="178"/>
      <c r="H83" s="178"/>
      <c r="I83" s="178"/>
      <c r="J83" s="178"/>
      <c r="K83" s="178"/>
      <c r="L83" s="178"/>
      <c r="M83" s="178"/>
      <c r="N83" s="178"/>
      <c r="O83" s="178"/>
      <c r="P83" s="178"/>
      <c r="Q83" s="178"/>
      <c r="R83" s="178"/>
      <c r="S83" s="178"/>
      <c r="T83" s="11">
        <f>+T25+T30+T31+T32+T33+T38+T39+T41+T42+T50+T51+T52+T53+T58+T59+T60+T61+T63+T64+T65+T66+T73+T78+T79+T80+T81</f>
        <v>0</v>
      </c>
      <c r="U83" s="84"/>
    </row>
    <row r="84" spans="1:36" ht="18.2" customHeight="1" x14ac:dyDescent="0.2">
      <c r="A84" s="295" t="s">
        <v>48</v>
      </c>
      <c r="B84" s="325"/>
      <c r="C84" s="325"/>
      <c r="D84" s="325"/>
      <c r="E84" s="325"/>
      <c r="F84" s="169"/>
      <c r="G84" s="170"/>
      <c r="H84" s="170"/>
      <c r="I84" s="170"/>
      <c r="J84" s="170"/>
      <c r="K84" s="170"/>
      <c r="L84" s="170"/>
      <c r="M84" s="170"/>
      <c r="N84" s="170"/>
      <c r="O84" s="170"/>
      <c r="P84" s="170"/>
      <c r="Q84" s="170"/>
      <c r="R84" s="170"/>
      <c r="S84" s="170"/>
      <c r="T84" s="75"/>
      <c r="U84" s="5"/>
    </row>
    <row r="85" spans="1:36" ht="15.95" customHeight="1" x14ac:dyDescent="0.2">
      <c r="A85" s="295" t="s">
        <v>31</v>
      </c>
      <c r="B85" s="325"/>
      <c r="C85" s="325"/>
      <c r="D85" s="325"/>
      <c r="E85" s="325"/>
      <c r="F85" s="169"/>
      <c r="G85" s="170"/>
      <c r="H85" s="170"/>
      <c r="I85" s="170"/>
      <c r="J85" s="170"/>
      <c r="K85" s="170"/>
      <c r="L85" s="170"/>
      <c r="M85" s="170"/>
      <c r="N85" s="170"/>
      <c r="O85" s="170"/>
      <c r="P85" s="170"/>
      <c r="Q85" s="170"/>
      <c r="R85" s="170"/>
      <c r="S85" s="170"/>
      <c r="T85" s="75"/>
      <c r="U85" s="5"/>
    </row>
    <row r="86" spans="1:36" ht="16.5" customHeight="1" x14ac:dyDescent="0.2">
      <c r="A86" s="351" t="s">
        <v>66</v>
      </c>
      <c r="B86" s="178"/>
      <c r="C86" s="178"/>
      <c r="D86" s="178"/>
      <c r="E86" s="178"/>
      <c r="F86" s="178"/>
      <c r="G86" s="178"/>
      <c r="H86" s="178"/>
      <c r="I86" s="178"/>
      <c r="J86" s="178"/>
      <c r="K86" s="178"/>
      <c r="L86" s="178"/>
      <c r="M86" s="178"/>
      <c r="N86" s="178"/>
      <c r="O86" s="178"/>
      <c r="P86" s="178"/>
      <c r="Q86" s="178"/>
      <c r="R86" s="178"/>
      <c r="S86" s="178"/>
      <c r="T86" s="10">
        <f>+T83-SUM(T84:T85)</f>
        <v>0</v>
      </c>
      <c r="U86" s="84"/>
    </row>
    <row r="87" spans="1:36" ht="17.45" customHeight="1" x14ac:dyDescent="0.2">
      <c r="A87" s="173"/>
      <c r="B87" s="352"/>
      <c r="C87" s="352"/>
      <c r="D87" s="352"/>
      <c r="E87" s="352"/>
      <c r="F87" s="352"/>
      <c r="G87" s="352"/>
      <c r="H87" s="352"/>
      <c r="I87" s="352"/>
      <c r="J87" s="352"/>
      <c r="K87" s="352"/>
      <c r="L87" s="352"/>
      <c r="M87" s="352"/>
      <c r="N87" s="352"/>
      <c r="O87" s="352"/>
      <c r="P87" s="352"/>
      <c r="Q87" s="352"/>
      <c r="R87" s="352"/>
      <c r="S87" s="352"/>
      <c r="T87" s="352"/>
      <c r="U87" s="352"/>
    </row>
    <row r="88" spans="1:36" ht="16.5" customHeight="1" x14ac:dyDescent="0.2">
      <c r="A88" s="353" t="s">
        <v>112</v>
      </c>
      <c r="B88" s="353"/>
      <c r="C88" s="353"/>
      <c r="D88" s="353"/>
      <c r="E88" s="353"/>
      <c r="F88" s="353"/>
      <c r="G88" s="353"/>
      <c r="H88" s="353"/>
      <c r="I88" s="353"/>
      <c r="J88" s="353"/>
      <c r="K88" s="353"/>
      <c r="L88" s="353"/>
      <c r="M88" s="353"/>
      <c r="N88" s="353"/>
      <c r="O88" s="353"/>
      <c r="P88" s="353"/>
      <c r="Q88" s="353"/>
      <c r="R88" s="353"/>
      <c r="S88" s="353"/>
      <c r="T88" s="353"/>
      <c r="U88" s="353"/>
    </row>
    <row r="89" spans="1:36" ht="16.5" customHeight="1" x14ac:dyDescent="0.2">
      <c r="A89" s="21"/>
      <c r="B89" s="336" t="s">
        <v>53</v>
      </c>
      <c r="C89" s="336"/>
      <c r="D89" s="21"/>
      <c r="E89" s="354" t="s">
        <v>35</v>
      </c>
      <c r="F89" s="355"/>
      <c r="G89" s="355"/>
      <c r="H89" s="355"/>
      <c r="I89" s="355"/>
      <c r="J89" s="356"/>
      <c r="K89" s="22"/>
      <c r="L89" s="357" t="s">
        <v>77</v>
      </c>
      <c r="M89" s="357"/>
      <c r="N89" s="357"/>
      <c r="O89" s="357"/>
      <c r="P89" s="357"/>
      <c r="Q89" s="357"/>
      <c r="R89" s="357"/>
      <c r="S89" s="357"/>
      <c r="T89" s="357"/>
      <c r="U89" s="357"/>
    </row>
    <row r="90" spans="1:36" s="18" customFormat="1" ht="16.5" customHeight="1" x14ac:dyDescent="0.2">
      <c r="A90" s="336" t="s">
        <v>78</v>
      </c>
      <c r="B90" s="336"/>
      <c r="C90" s="336"/>
      <c r="D90" s="336"/>
      <c r="E90" s="336"/>
      <c r="F90" s="337"/>
      <c r="G90" s="338"/>
      <c r="H90" s="338"/>
      <c r="I90" s="338"/>
      <c r="J90" s="339"/>
      <c r="K90" s="22"/>
      <c r="L90" s="24"/>
      <c r="M90" s="340" t="s">
        <v>79</v>
      </c>
      <c r="N90" s="341"/>
      <c r="O90" s="342"/>
      <c r="P90" s="343"/>
      <c r="Q90" s="344"/>
      <c r="R90" s="345" t="s">
        <v>80</v>
      </c>
      <c r="S90" s="345"/>
      <c r="T90" s="345"/>
      <c r="U90" s="345"/>
      <c r="V90" s="48"/>
      <c r="W90" s="48"/>
      <c r="X90" s="48"/>
      <c r="Y90" s="48"/>
      <c r="Z90" s="48"/>
      <c r="AA90" s="48"/>
      <c r="AB90" s="48"/>
      <c r="AC90" s="48"/>
      <c r="AD90" s="48"/>
      <c r="AE90" s="48"/>
      <c r="AF90" s="48"/>
      <c r="AG90" s="48"/>
      <c r="AH90" s="48"/>
      <c r="AI90" s="48"/>
      <c r="AJ90" s="48"/>
    </row>
    <row r="91" spans="1:36" s="18" customFormat="1" ht="16.5" customHeight="1" x14ac:dyDescent="0.2">
      <c r="A91" s="346" t="s">
        <v>24</v>
      </c>
      <c r="B91" s="347"/>
      <c r="C91" s="347"/>
      <c r="D91" s="348"/>
      <c r="E91" s="346" t="s">
        <v>40</v>
      </c>
      <c r="F91" s="349"/>
      <c r="G91" s="349"/>
      <c r="H91" s="349"/>
      <c r="I91" s="349"/>
      <c r="J91" s="350"/>
      <c r="K91" s="23"/>
      <c r="L91" s="346" t="s">
        <v>16</v>
      </c>
      <c r="M91" s="349"/>
      <c r="N91" s="349"/>
      <c r="O91" s="349"/>
      <c r="P91" s="349"/>
      <c r="Q91" s="349"/>
      <c r="R91" s="349"/>
      <c r="S91" s="349"/>
      <c r="T91" s="349"/>
      <c r="U91" s="350"/>
      <c r="V91" s="48"/>
      <c r="W91" s="48"/>
      <c r="X91" s="48"/>
      <c r="Y91" s="48"/>
      <c r="Z91" s="48"/>
      <c r="AA91" s="48"/>
      <c r="AB91" s="48"/>
      <c r="AC91" s="48"/>
      <c r="AD91" s="48"/>
      <c r="AE91" s="48"/>
      <c r="AF91" s="48"/>
      <c r="AG91" s="48"/>
      <c r="AH91" s="48"/>
      <c r="AI91" s="48"/>
      <c r="AJ91" s="48"/>
    </row>
    <row r="92" spans="1:36" ht="16.5" customHeight="1" x14ac:dyDescent="0.2">
      <c r="A92" s="328"/>
      <c r="B92" s="328"/>
      <c r="C92" s="328"/>
      <c r="D92" s="328"/>
      <c r="E92" s="329"/>
      <c r="F92" s="330"/>
      <c r="G92" s="330"/>
      <c r="H92" s="330"/>
      <c r="I92" s="330"/>
      <c r="J92" s="331"/>
      <c r="K92" s="25"/>
      <c r="L92" s="329"/>
      <c r="M92" s="330"/>
      <c r="N92" s="330"/>
      <c r="O92" s="330"/>
      <c r="P92" s="330"/>
      <c r="Q92" s="330"/>
      <c r="R92" s="330"/>
      <c r="S92" s="330"/>
      <c r="T92" s="330"/>
      <c r="U92" s="331"/>
    </row>
    <row r="93" spans="1:36" s="26" customFormat="1" ht="29.25" customHeight="1" x14ac:dyDescent="0.2">
      <c r="A93" s="7"/>
      <c r="B93" s="7"/>
      <c r="C93" s="7"/>
      <c r="D93" s="7"/>
      <c r="E93" s="7"/>
      <c r="F93" s="7"/>
      <c r="G93" s="7"/>
      <c r="H93" s="7"/>
      <c r="I93" s="7"/>
      <c r="J93" s="7"/>
      <c r="K93" s="7"/>
      <c r="L93" s="7"/>
      <c r="M93" s="7"/>
      <c r="N93" s="7"/>
      <c r="O93" s="7"/>
      <c r="P93" s="7"/>
      <c r="Q93" s="7"/>
      <c r="R93" s="7"/>
      <c r="S93" s="7"/>
      <c r="T93" s="7"/>
      <c r="U93" s="7"/>
      <c r="V93" s="49"/>
      <c r="W93" s="49"/>
      <c r="X93" s="49"/>
      <c r="Y93" s="49"/>
      <c r="Z93" s="49"/>
      <c r="AA93" s="49"/>
      <c r="AB93" s="49"/>
      <c r="AC93" s="49"/>
      <c r="AD93" s="49"/>
      <c r="AE93" s="49"/>
      <c r="AF93" s="49"/>
      <c r="AG93" s="49"/>
      <c r="AH93" s="49"/>
      <c r="AI93" s="49"/>
      <c r="AJ93" s="49"/>
    </row>
  </sheetData>
  <sheetProtection sheet="1" objects="1" scenarios="1"/>
  <mergeCells count="272">
    <mergeCell ref="A92:D92"/>
    <mergeCell ref="E92:J92"/>
    <mergeCell ref="L92:U92"/>
    <mergeCell ref="A2:T2"/>
    <mergeCell ref="A3:U3"/>
    <mergeCell ref="A9:D9"/>
    <mergeCell ref="A8:D8"/>
    <mergeCell ref="E9:U9"/>
    <mergeCell ref="A90:E90"/>
    <mergeCell ref="F90:J90"/>
    <mergeCell ref="M90:O90"/>
    <mergeCell ref="P90:Q90"/>
    <mergeCell ref="R90:U90"/>
    <mergeCell ref="A91:D91"/>
    <mergeCell ref="E91:J91"/>
    <mergeCell ref="L91:U91"/>
    <mergeCell ref="A86:S86"/>
    <mergeCell ref="A87:U87"/>
    <mergeCell ref="A88:U88"/>
    <mergeCell ref="B89:C89"/>
    <mergeCell ref="E89:J89"/>
    <mergeCell ref="L89:U89"/>
    <mergeCell ref="A82:U82"/>
    <mergeCell ref="A83:S83"/>
    <mergeCell ref="A84:E84"/>
    <mergeCell ref="F84:S84"/>
    <mergeCell ref="A85:E85"/>
    <mergeCell ref="F85:S85"/>
    <mergeCell ref="A79:Q79"/>
    <mergeCell ref="R79:S79"/>
    <mergeCell ref="A80:Q80"/>
    <mergeCell ref="R80:S80"/>
    <mergeCell ref="A81:Q81"/>
    <mergeCell ref="R81:S81"/>
    <mergeCell ref="A75:U75"/>
    <mergeCell ref="A76:Q76"/>
    <mergeCell ref="R76:S77"/>
    <mergeCell ref="A77:Q77"/>
    <mergeCell ref="A78:Q78"/>
    <mergeCell ref="R78:S78"/>
    <mergeCell ref="A69:U69"/>
    <mergeCell ref="A70:U70"/>
    <mergeCell ref="A72:N72"/>
    <mergeCell ref="O72:Q72"/>
    <mergeCell ref="R72:S72"/>
    <mergeCell ref="A73:N73"/>
    <mergeCell ref="O73:Q73"/>
    <mergeCell ref="R73:S73"/>
    <mergeCell ref="A71:U71"/>
    <mergeCell ref="A66:C66"/>
    <mergeCell ref="D66:G66"/>
    <mergeCell ref="I66:J66"/>
    <mergeCell ref="P66:Q66"/>
    <mergeCell ref="A67:U67"/>
    <mergeCell ref="A68:U68"/>
    <mergeCell ref="A64:C64"/>
    <mergeCell ref="D64:E64"/>
    <mergeCell ref="F64:G64"/>
    <mergeCell ref="I64:J64"/>
    <mergeCell ref="P64:Q64"/>
    <mergeCell ref="A65:C65"/>
    <mergeCell ref="D65:E65"/>
    <mergeCell ref="F65:G65"/>
    <mergeCell ref="I65:J65"/>
    <mergeCell ref="P65:Q65"/>
    <mergeCell ref="A61:C61"/>
    <mergeCell ref="D61:J61"/>
    <mergeCell ref="P61:Q61"/>
    <mergeCell ref="A62:U62"/>
    <mergeCell ref="A63:C63"/>
    <mergeCell ref="D63:E63"/>
    <mergeCell ref="F63:G63"/>
    <mergeCell ref="I63:J63"/>
    <mergeCell ref="P63:Q63"/>
    <mergeCell ref="A58:J58"/>
    <mergeCell ref="P58:Q58"/>
    <mergeCell ref="A59:J59"/>
    <mergeCell ref="P59:Q59"/>
    <mergeCell ref="A60:J60"/>
    <mergeCell ref="P60:Q60"/>
    <mergeCell ref="A54:U54"/>
    <mergeCell ref="A56:J56"/>
    <mergeCell ref="M56:S56"/>
    <mergeCell ref="A57:J57"/>
    <mergeCell ref="M57:N57"/>
    <mergeCell ref="O57:Q57"/>
    <mergeCell ref="R57:S57"/>
    <mergeCell ref="A55:U55"/>
    <mergeCell ref="A52:L52"/>
    <mergeCell ref="M52:N52"/>
    <mergeCell ref="P52:R52"/>
    <mergeCell ref="A53:L53"/>
    <mergeCell ref="M53:N53"/>
    <mergeCell ref="P53:R53"/>
    <mergeCell ref="A50:L50"/>
    <mergeCell ref="M50:N50"/>
    <mergeCell ref="P50:R50"/>
    <mergeCell ref="A51:L51"/>
    <mergeCell ref="M51:N51"/>
    <mergeCell ref="P51:R51"/>
    <mergeCell ref="A45:U45"/>
    <mergeCell ref="A47:U47"/>
    <mergeCell ref="A48:L48"/>
    <mergeCell ref="M48:Q48"/>
    <mergeCell ref="A49:L49"/>
    <mergeCell ref="M49:N49"/>
    <mergeCell ref="P49:Q49"/>
    <mergeCell ref="A41:J41"/>
    <mergeCell ref="P41:Q41"/>
    <mergeCell ref="A42:J42"/>
    <mergeCell ref="P42:Q42"/>
    <mergeCell ref="A43:U43"/>
    <mergeCell ref="A44:U44"/>
    <mergeCell ref="A38:J38"/>
    <mergeCell ref="P38:Q38"/>
    <mergeCell ref="A39:J39"/>
    <mergeCell ref="P39:Q39"/>
    <mergeCell ref="A40:C40"/>
    <mergeCell ref="D40:G40"/>
    <mergeCell ref="I40:J40"/>
    <mergeCell ref="M40:U40"/>
    <mergeCell ref="A35:U35"/>
    <mergeCell ref="A36:J36"/>
    <mergeCell ref="M36:S36"/>
    <mergeCell ref="A37:J37"/>
    <mergeCell ref="M37:N37"/>
    <mergeCell ref="O37:Q37"/>
    <mergeCell ref="R37:S37"/>
    <mergeCell ref="A33:C33"/>
    <mergeCell ref="D33:G33"/>
    <mergeCell ref="H33:N33"/>
    <mergeCell ref="O33:Q33"/>
    <mergeCell ref="R33:S33"/>
    <mergeCell ref="A34:U34"/>
    <mergeCell ref="A31:N31"/>
    <mergeCell ref="O31:Q31"/>
    <mergeCell ref="R31:S31"/>
    <mergeCell ref="A32:C32"/>
    <mergeCell ref="D32:G32"/>
    <mergeCell ref="H32:N32"/>
    <mergeCell ref="O32:Q32"/>
    <mergeCell ref="R32:S32"/>
    <mergeCell ref="A27:U27"/>
    <mergeCell ref="A29:N29"/>
    <mergeCell ref="O29:Q29"/>
    <mergeCell ref="R29:S29"/>
    <mergeCell ref="A30:N30"/>
    <mergeCell ref="O30:Q30"/>
    <mergeCell ref="R30:S30"/>
    <mergeCell ref="R24:S24"/>
    <mergeCell ref="A25:K25"/>
    <mergeCell ref="L25:N25"/>
    <mergeCell ref="O25:Q25"/>
    <mergeCell ref="R25:S25"/>
    <mergeCell ref="A26:K26"/>
    <mergeCell ref="L26:N26"/>
    <mergeCell ref="O26:Q26"/>
    <mergeCell ref="R26:U26"/>
    <mergeCell ref="A24:B24"/>
    <mergeCell ref="C24:D24"/>
    <mergeCell ref="E24:G24"/>
    <mergeCell ref="H24:J24"/>
    <mergeCell ref="L24:N24"/>
    <mergeCell ref="O24:Q24"/>
    <mergeCell ref="A28:U28"/>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R14:S14"/>
    <mergeCell ref="A15:B15"/>
    <mergeCell ref="C15:D15"/>
    <mergeCell ref="E15:G15"/>
    <mergeCell ref="H15:J15"/>
    <mergeCell ref="L15:N15"/>
    <mergeCell ref="O15:Q15"/>
    <mergeCell ref="R15:S15"/>
    <mergeCell ref="A14:B14"/>
    <mergeCell ref="C14:D14"/>
    <mergeCell ref="E14:G14"/>
    <mergeCell ref="H14:J14"/>
    <mergeCell ref="L14:N14"/>
    <mergeCell ref="O14:Q14"/>
    <mergeCell ref="R12:S13"/>
    <mergeCell ref="A13:B13"/>
    <mergeCell ref="C13:D13"/>
    <mergeCell ref="E13:G13"/>
    <mergeCell ref="H13:J13"/>
    <mergeCell ref="L13:N13"/>
    <mergeCell ref="O13:Q13"/>
    <mergeCell ref="A10:U10"/>
    <mergeCell ref="A11:U11"/>
    <mergeCell ref="A12:B12"/>
    <mergeCell ref="C12:D12"/>
    <mergeCell ref="E12:G12"/>
    <mergeCell ref="H12:J12"/>
    <mergeCell ref="L12:N12"/>
    <mergeCell ref="O12:Q12"/>
    <mergeCell ref="L8:M8"/>
    <mergeCell ref="N8:U8"/>
    <mergeCell ref="A7:D7"/>
    <mergeCell ref="A5:D5"/>
    <mergeCell ref="E5:K5"/>
    <mergeCell ref="L5:M5"/>
    <mergeCell ref="N5:P5"/>
    <mergeCell ref="R5:S5"/>
    <mergeCell ref="T5:U5"/>
    <mergeCell ref="A6:U6"/>
    <mergeCell ref="E7:K7"/>
    <mergeCell ref="E8:K8"/>
    <mergeCell ref="A1:S1"/>
    <mergeCell ref="T1:U1"/>
    <mergeCell ref="L4:M4"/>
    <mergeCell ref="N4:P4"/>
    <mergeCell ref="R4:S4"/>
    <mergeCell ref="T4:U4"/>
    <mergeCell ref="A4:D4"/>
    <mergeCell ref="E4:K4"/>
    <mergeCell ref="L7:M7"/>
    <mergeCell ref="N7:U7"/>
  </mergeCells>
  <pageMargins left="0.7" right="0.7" top="0.75" bottom="0.75" header="0.3" footer="0.3"/>
  <pageSetup paperSize="9" scale="50"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A28"/>
  <sheetViews>
    <sheetView showGridLines="0" workbookViewId="0"/>
  </sheetViews>
  <sheetFormatPr baseColWidth="10" defaultRowHeight="12.75" x14ac:dyDescent="0.2"/>
  <sheetData>
    <row r="2" spans="1:1" s="2" customFormat="1" ht="15" x14ac:dyDescent="0.25">
      <c r="A2" s="1" t="s">
        <v>60</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Fra 01.01.2021</vt:lpstr>
      <vt:lpstr>Info</vt:lpstr>
      <vt:lpstr>'Fra 01.01.2021'!Utskriftsområde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Lars Gotaas</cp:lastModifiedBy>
  <cp:lastPrinted>2020-12-16T10:47:53Z</cp:lastPrinted>
  <dcterms:created xsi:type="dcterms:W3CDTF">2010-12-10T08:56:21Z</dcterms:created>
  <dcterms:modified xsi:type="dcterms:W3CDTF">2021-12-13T07:44:37Z</dcterms:modified>
</cp:coreProperties>
</file>